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28" activeTab="0"/>
  </bookViews>
  <sheets>
    <sheet name="RGA results" sheetId="1" r:id="rId1"/>
    <sheet name="sample amount" sheetId="2" r:id="rId2"/>
    <sheet name="AMD amount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<sst xmlns="http://schemas.openxmlformats.org/spreadsheetml/2006/main" count="76" uniqueCount="58">
  <si>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</si>
  <si>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</si>
  <si>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</si>
  <si>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</si>
  <si>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</si>
  <si>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</si>
  <si>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</si>
  <si>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</si>
  <si>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</si>
  <si>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</si>
  <si>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</si>
  <si>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</si>
  <si>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</si>
  <si>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</si>
  <si>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</si>
  <si>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</si>
  <si>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</si>
  <si>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</si>
  <si>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</si>
  <si>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</si>
  <si>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</si>
  <si>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</si>
  <si>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</si>
  <si>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</si>
  <si>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</si>
  <si>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Normalized outgassing</t>
  </si>
  <si>
    <t>torr l/s-cm2</t>
  </si>
  <si>
    <t>= Flag H/C Outgassing/Test item surf area</t>
  </si>
  <si>
    <t>EPO-TEK-11-25-13</t>
  </si>
  <si>
    <t>10 glass plates /w EPO-TEK</t>
  </si>
  <si>
    <t>B</t>
  </si>
  <si>
    <t>cm^2</t>
  </si>
  <si>
    <t>Cure time was 30 minutes at 80C.</t>
  </si>
  <si>
    <t>Placed in VBO B under UHV for 48 HRS at room temperature to allow outgassing before taking RGA scans.</t>
  </si>
  <si>
    <t>NO BAKE</t>
  </si>
  <si>
    <t>10,  6" X 10" , 1/8" Glass rectangles with .004" thick coating of EPO-TEK 353ND Epoxy on one side.</t>
  </si>
  <si>
    <t>Epo-Tek 353ND</t>
  </si>
  <si>
    <t>in</t>
  </si>
  <si>
    <t>thick</t>
  </si>
  <si>
    <t>wide</t>
  </si>
  <si>
    <t>long</t>
  </si>
  <si>
    <t>#</t>
  </si>
  <si>
    <t>samples</t>
  </si>
  <si>
    <t>in^3</t>
  </si>
  <si>
    <t>volume</t>
  </si>
  <si>
    <t>cc</t>
  </si>
  <si>
    <t>g/cc</t>
  </si>
  <si>
    <t>g</t>
  </si>
  <si>
    <t>g/10-pack</t>
  </si>
  <si>
    <t>10-packs</t>
  </si>
  <si>
    <t>Acoustic Mode Damper (AMD)</t>
  </si>
  <si>
    <t>mm</t>
  </si>
  <si>
    <t>mm^2</t>
  </si>
  <si>
    <t>Area of AMD interface with TM barrel (1 cm x 1 cm)</t>
  </si>
  <si>
    <t>bond thickness (.004")</t>
  </si>
  <si>
    <t>bond volume</t>
  </si>
  <si>
    <t>bonds per TM</t>
  </si>
  <si>
    <t>total bond adhesive volume per 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</si>
</sst>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7.25">
      <c r="B1" s="10" t="s">
        <v>13</v>
      </c>
      <c r="C1" s="6"/>
      <c r="D1" s="6"/>
      <c r="E1" s="6"/>
      <c r="F1" s="6"/>
      <c r="G1" s="6"/>
      <c r="H1" s="6"/>
      <c r="I1" s="6"/>
    </row>
    <row r="2" spans="2:9" ht="15"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 t="s">
        <v>28</v>
      </c>
      <c r="B3" s="3"/>
      <c r="C3" s="12" t="s">
        <v>14</v>
      </c>
      <c r="D3" s="12"/>
      <c r="E3" s="13" t="s">
        <v>29</v>
      </c>
      <c r="F3" s="13"/>
      <c r="G3" s="13"/>
      <c r="H3" s="2" t="s">
        <v>15</v>
      </c>
      <c r="I3" s="5">
        <v>41603</v>
      </c>
      <c r="J3" s="6"/>
    </row>
    <row r="4" spans="1:10" ht="12.75">
      <c r="A4" s="2"/>
      <c r="B4" s="3"/>
      <c r="C4" s="6"/>
      <c r="D4" s="2" t="s">
        <v>21</v>
      </c>
      <c r="E4" s="4" t="s">
        <v>30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3.63E-12</v>
      </c>
      <c r="C6" s="6" t="s">
        <v>5</v>
      </c>
      <c r="D6" s="6" t="s">
        <v>20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7.55E-12</v>
      </c>
      <c r="C7" s="6" t="s">
        <v>5</v>
      </c>
      <c r="D7" s="6" t="s">
        <v>20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1.13E-12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8.72E-13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3.55E-13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ht="12.75">
      <c r="A11" s="2" t="s">
        <v>16</v>
      </c>
      <c r="B11" s="7">
        <f>SUM(B6:B10)</f>
        <v>1.3537000000000001E-11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8.5E-10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2.34E-12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8.476599999999999E-10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23</v>
      </c>
      <c r="B19" s="9">
        <f>(B11)*(B13/B17)</f>
        <v>3.768883750560367E-12</v>
      </c>
      <c r="C19" s="6" t="s">
        <v>6</v>
      </c>
      <c r="D19" s="8" t="s">
        <v>22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24</v>
      </c>
      <c r="B21" s="7">
        <f>10*6*10*2.54^2</f>
        <v>3870.96</v>
      </c>
      <c r="C21" s="6" t="s">
        <v>31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25</v>
      </c>
      <c r="B23" s="9">
        <f>B19/B21</f>
        <v>9.736302494885937E-16</v>
      </c>
      <c r="C23" s="6" t="s">
        <v>26</v>
      </c>
      <c r="D23" s="6"/>
      <c r="E23" s="8" t="s">
        <v>27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18</v>
      </c>
      <c r="B25" s="7" t="s">
        <v>35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 t="s">
        <v>32</v>
      </c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 t="s">
        <v>33</v>
      </c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 t="s">
        <v>19</v>
      </c>
      <c r="B31" s="7" t="s">
        <v>34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sheetProtection/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36</v>
      </c>
    </row>
    <row r="4" spans="2:4" ht="12.75">
      <c r="B4">
        <v>0.004</v>
      </c>
      <c r="C4" t="s">
        <v>37</v>
      </c>
      <c r="D4" t="s">
        <v>38</v>
      </c>
    </row>
    <row r="5" spans="2:4" ht="12.75">
      <c r="B5">
        <v>6</v>
      </c>
      <c r="C5" t="s">
        <v>37</v>
      </c>
      <c r="D5" t="s">
        <v>39</v>
      </c>
    </row>
    <row r="6" spans="2:4" ht="12.75">
      <c r="B6">
        <v>10</v>
      </c>
      <c r="C6" t="s">
        <v>37</v>
      </c>
      <c r="D6" t="s">
        <v>40</v>
      </c>
    </row>
    <row r="7" spans="2:4" ht="12.75">
      <c r="B7">
        <v>10</v>
      </c>
      <c r="C7" t="s">
        <v>41</v>
      </c>
      <c r="D7" t="s">
        <v>42</v>
      </c>
    </row>
    <row r="8" spans="2:4" ht="12.75">
      <c r="B8">
        <f>B7*B6*B5*B4</f>
        <v>2.4</v>
      </c>
      <c r="C8" t="s">
        <v>43</v>
      </c>
      <c r="D8" t="s">
        <v>44</v>
      </c>
    </row>
    <row r="9" spans="2:4" ht="12.75">
      <c r="B9">
        <f>B8*2.54^3</f>
        <v>39.3289536</v>
      </c>
      <c r="C9" t="s">
        <v>45</v>
      </c>
      <c r="D9" t="s">
        <v>44</v>
      </c>
    </row>
    <row r="11" spans="2:3" ht="12.75">
      <c r="B11">
        <v>1.18</v>
      </c>
      <c r="C11" t="s">
        <v>46</v>
      </c>
    </row>
    <row r="12" spans="2:3" ht="12.75">
      <c r="B12">
        <f>B11*B9</f>
        <v>46.408165247999996</v>
      </c>
      <c r="C12" t="s">
        <v>47</v>
      </c>
    </row>
    <row r="13" spans="2:3" ht="12.75">
      <c r="B13">
        <v>40</v>
      </c>
      <c r="C13" t="s">
        <v>48</v>
      </c>
    </row>
    <row r="14" spans="2:3" ht="12.75">
      <c r="B14">
        <f>B12/B13</f>
        <v>1.1602041312</v>
      </c>
      <c r="C14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.75">
      <c r="A1" s="14" t="s">
        <v>50</v>
      </c>
    </row>
    <row r="4" spans="2:4" ht="12.75">
      <c r="B4">
        <f>10^2</f>
        <v>100</v>
      </c>
      <c r="C4" s="14" t="s">
        <v>52</v>
      </c>
      <c r="D4" s="14" t="s">
        <v>53</v>
      </c>
    </row>
    <row r="5" spans="2:4" ht="12.75">
      <c r="B5">
        <f>0.004*25.4</f>
        <v>0.1016</v>
      </c>
      <c r="C5" s="14" t="s">
        <v>51</v>
      </c>
      <c r="D5" s="14" t="s">
        <v>54</v>
      </c>
    </row>
    <row r="6" spans="2:4" ht="12.75">
      <c r="B6">
        <f>B4*B5/10^3</f>
        <v>0.01016</v>
      </c>
      <c r="C6" s="14" t="s">
        <v>45</v>
      </c>
      <c r="D6" s="14" t="s">
        <v>55</v>
      </c>
    </row>
    <row r="7" spans="2:4" ht="12.75">
      <c r="B7">
        <v>4</v>
      </c>
      <c r="D7" s="14" t="s">
        <v>56</v>
      </c>
    </row>
    <row r="8" spans="2:4" ht="12.75">
      <c r="B8">
        <f>B7*B6</f>
        <v>0.04064</v>
      </c>
      <c r="C8" s="14" t="s">
        <v>45</v>
      </c>
      <c r="D8" s="1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coyne</cp:lastModifiedBy>
  <dcterms:created xsi:type="dcterms:W3CDTF">2003-12-03T17:06:05Z</dcterms:created>
  <dcterms:modified xsi:type="dcterms:W3CDTF">2014-08-30T00:00:00Z</dcterms:modified>
  <cp:category/>
  <cp:version/>
  <cp:contentType/>
  <cp:contentStatus/>
</cp:coreProperties>
</file>