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5" yWindow="90" windowWidth="16830" windowHeight="114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Sheet1!$A$1:$T$31</definedName>
  </definedNames>
  <calcPr calcId="125725"/>
</workbook>
</file>

<file path=xl/calcChain.xml><?xml version="1.0" encoding="utf-8"?>
<calcChain xmlns="http://schemas.openxmlformats.org/spreadsheetml/2006/main">
  <c r="O30" i="1"/>
  <c r="P30"/>
  <c r="Q30"/>
  <c r="R30"/>
  <c r="N30"/>
  <c r="M13"/>
  <c r="M14"/>
  <c r="M15"/>
  <c r="M16"/>
  <c r="M17"/>
  <c r="M18"/>
  <c r="M19"/>
  <c r="M20"/>
  <c r="M21"/>
  <c r="M23"/>
  <c r="M24"/>
  <c r="M25"/>
  <c r="M26"/>
  <c r="M27"/>
  <c r="M28"/>
  <c r="M29"/>
  <c r="M12"/>
  <c r="B5"/>
  <c r="L20" s="1"/>
  <c r="B14"/>
  <c r="J14" s="1"/>
  <c r="B13"/>
  <c r="J13" s="1"/>
  <c r="B12"/>
  <c r="H29"/>
  <c r="H28"/>
  <c r="H27"/>
  <c r="H26"/>
  <c r="H25"/>
  <c r="H24"/>
  <c r="H23"/>
  <c r="H21"/>
  <c r="H20"/>
  <c r="B29"/>
  <c r="J29" s="1"/>
  <c r="B28"/>
  <c r="J28" s="1"/>
  <c r="B27"/>
  <c r="J27" s="1"/>
  <c r="B26"/>
  <c r="J26" s="1"/>
  <c r="B25"/>
  <c r="J25" s="1"/>
  <c r="B24"/>
  <c r="J24" s="1"/>
  <c r="B23"/>
  <c r="J23" s="1"/>
  <c r="B21"/>
  <c r="J21" s="1"/>
  <c r="B20"/>
  <c r="J20" s="1"/>
  <c r="B19"/>
  <c r="J19" s="1"/>
  <c r="B18"/>
  <c r="J18" s="1"/>
  <c r="B17"/>
  <c r="J17" s="1"/>
  <c r="B16"/>
  <c r="J16" s="1"/>
  <c r="B15"/>
  <c r="J15" s="1"/>
  <c r="H14"/>
  <c r="H15"/>
  <c r="H17"/>
  <c r="H18"/>
  <c r="H12"/>
  <c r="J12" s="1"/>
  <c r="H13"/>
  <c r="H19"/>
  <c r="H16"/>
  <c r="S20" l="1"/>
  <c r="T20" s="1"/>
  <c r="L26"/>
  <c r="S26" s="1"/>
  <c r="T26" s="1"/>
  <c r="L24"/>
  <c r="S24" s="1"/>
  <c r="T24" s="1"/>
  <c r="L19"/>
  <c r="S19" s="1"/>
  <c r="T19" s="1"/>
  <c r="L17"/>
  <c r="S17" s="1"/>
  <c r="T17" s="1"/>
  <c r="L15"/>
  <c r="S15" s="1"/>
  <c r="T15" s="1"/>
  <c r="L13"/>
  <c r="S13" s="1"/>
  <c r="T13" s="1"/>
  <c r="L28"/>
  <c r="S28" s="1"/>
  <c r="T28" s="1"/>
  <c r="L23"/>
  <c r="S23" s="1"/>
  <c r="T23" s="1"/>
  <c r="L21"/>
  <c r="S21" s="1"/>
  <c r="T21" s="1"/>
  <c r="L12"/>
  <c r="S12" s="1"/>
  <c r="T12" s="1"/>
  <c r="L27"/>
  <c r="S27" s="1"/>
  <c r="T27" s="1"/>
  <c r="L25"/>
  <c r="S25" s="1"/>
  <c r="T25" s="1"/>
  <c r="L18"/>
  <c r="S18" s="1"/>
  <c r="T18" s="1"/>
  <c r="L16"/>
  <c r="S16" s="1"/>
  <c r="T16" s="1"/>
  <c r="L14"/>
  <c r="L29"/>
  <c r="S29" s="1"/>
  <c r="T29" s="1"/>
  <c r="S14"/>
  <c r="T14" s="1"/>
</calcChain>
</file>

<file path=xl/sharedStrings.xml><?xml version="1.0" encoding="utf-8"?>
<sst xmlns="http://schemas.openxmlformats.org/spreadsheetml/2006/main" count="27" uniqueCount="26">
  <si>
    <t>S/N</t>
  </si>
  <si>
    <t>tare wt</t>
  </si>
  <si>
    <t>1#</t>
  </si>
  <si>
    <t>5#</t>
  </si>
  <si>
    <t>10#</t>
  </si>
  <si>
    <t>20#</t>
  </si>
  <si>
    <t>gms</t>
  </si>
  <si>
    <t>gms converted to lbs</t>
  </si>
  <si>
    <t>blade thickness, in</t>
  </si>
  <si>
    <t>design weight, lbs</t>
  </si>
  <si>
    <t>bare baffle weight, lbs</t>
  </si>
  <si>
    <t>fixed balance weight, lbs</t>
  </si>
  <si>
    <t>other</t>
  </si>
  <si>
    <t>total</t>
  </si>
  <si>
    <t>balance error</t>
  </si>
  <si>
    <t>total measured weight, lbs</t>
  </si>
  <si>
    <t>bare baffle wt, lbs</t>
  </si>
  <si>
    <t>ctr wt slider, lbs</t>
  </si>
  <si>
    <t>Variable Balance Weights, lbs</t>
  </si>
  <si>
    <t>total balanced baffle wt, lbs</t>
  </si>
  <si>
    <t>D1001826</t>
  </si>
  <si>
    <t>D1200779</t>
  </si>
  <si>
    <t>D1201230</t>
  </si>
  <si>
    <t>E1300070-v2 ACB Blade Balance Weight</t>
  </si>
  <si>
    <t>D1200835</t>
  </si>
  <si>
    <t>D1002608-v5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</si>
</sst>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6">
    <xf numFmtId="0" fontId="0" fillId="0" borderId="0"/>
    <xf numFmtId="0" fontId="2" fillId="2" borderId="4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/>
    <xf numFmtId="43" fontId="6" fillId="0" borderId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1" xfId="0" applyFill="1" applyBorder="1"/>
    <xf numFmtId="0" fontId="0" fillId="0" borderId="0" xfId="0" applyFill="1"/>
    <xf numFmtId="0" fontId="2" fillId="2" borderId="4" xfId="1"/>
    <xf numFmtId="2" fontId="0" fillId="0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Continuous"/>
    </xf>
    <xf numFmtId="0" fontId="3" fillId="3" borderId="1" xfId="2" applyBorder="1"/>
    <xf numFmtId="0" fontId="4" fillId="4" borderId="1" xfId="3" applyBorder="1"/>
    <xf numFmtId="0" fontId="0" fillId="0" borderId="5" xfId="0" applyBorder="1"/>
    <xf numFmtId="0" fontId="0" fillId="0" borderId="5" xfId="0" applyFill="1" applyBorder="1"/>
    <xf numFmtId="0" fontId="2" fillId="2" borderId="6" xfId="1" applyBorder="1"/>
    <xf numFmtId="2" fontId="0" fillId="0" borderId="5" xfId="0" applyNumberFormat="1" applyFill="1" applyBorder="1"/>
    <xf numFmtId="0" fontId="3" fillId="3" borderId="5" xfId="2" applyBorder="1"/>
    <xf numFmtId="0" fontId="4" fillId="4" borderId="5" xfId="3" applyBorder="1"/>
    <xf numFmtId="0" fontId="1" fillId="0" borderId="0" xfId="0" applyFont="1"/>
    <xf numFmtId="0" fontId="7" fillId="0" borderId="1" xfId="4" applyFont="1" applyFill="1" applyBorder="1" applyAlignment="1">
      <alignment horizontal="center" vertical="center"/>
    </xf>
  </cellXfs>
  <cellStyles count="7">
    <cellStyle name="Bad" xfId="3" builtinId="27"/>
    <cellStyle name="Comma 2" xfId="5"/>
    <cellStyle name="Good" xfId="2" builtinId="26"/>
    <cellStyle name="Input" xfId="1" builtinId="20"/>
    <cellStyle name="Normal" xfId="0" builtinId="0"/>
    <cellStyle name="Normal 2" xfId="4"/>
    <cellStyle name="TableStyleLight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workbookViewId="0">
      <selection activeCell="H5" sqref="H5"/>
    </sheetView>
  </sheetViews>
  <sheetFormatPr defaultRowHeight="15"/>
  <cols>
    <col min="1" max="1" width="13.28515625" customWidth="1"/>
    <col min="3" max="4" width="3" bestFit="1" customWidth="1"/>
    <col min="5" max="6" width="4" bestFit="1" customWidth="1"/>
    <col min="7" max="7" width="4.5703125" bestFit="1" customWidth="1"/>
    <col min="8" max="9" width="10.28515625" customWidth="1"/>
    <col min="10" max="10" width="9.7109375" customWidth="1"/>
    <col min="11" max="11" width="10" customWidth="1"/>
    <col min="12" max="12" width="6.28515625" bestFit="1" customWidth="1"/>
    <col min="13" max="13" width="7" customWidth="1"/>
    <col min="14" max="17" width="9.28515625" bestFit="1" customWidth="1"/>
    <col min="18" max="18" width="5.85546875" bestFit="1" customWidth="1"/>
    <col min="19" max="19" width="9" customWidth="1"/>
    <col min="20" max="20" width="7.7109375" customWidth="1"/>
  </cols>
  <sheetData>
    <row r="1" spans="1:20">
      <c r="A1" t="s">
        <v>23</v>
      </c>
    </row>
    <row r="2" spans="1:20">
      <c r="A2" s="1">
        <v>41257</v>
      </c>
    </row>
    <row r="4" spans="1:20" ht="30">
      <c r="A4" s="2" t="s">
        <v>9</v>
      </c>
      <c r="B4">
        <v>170.5</v>
      </c>
    </row>
    <row r="5" spans="1:20" ht="30">
      <c r="A5" s="2" t="s">
        <v>10</v>
      </c>
      <c r="B5">
        <f>B4-B6</f>
        <v>122.6</v>
      </c>
    </row>
    <row r="6" spans="1:20" ht="30">
      <c r="A6" s="2" t="s">
        <v>11</v>
      </c>
      <c r="B6">
        <v>47.9</v>
      </c>
    </row>
    <row r="7" spans="1:20">
      <c r="A7" s="20" t="s">
        <v>25</v>
      </c>
    </row>
    <row r="8" spans="1:20">
      <c r="N8" s="11" t="s">
        <v>18</v>
      </c>
      <c r="O8" s="11"/>
      <c r="P8" s="11"/>
      <c r="Q8" s="11"/>
      <c r="R8" s="11"/>
    </row>
    <row r="9" spans="1:20" ht="60.75" thickBot="1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10" t="s">
        <v>7</v>
      </c>
      <c r="I9" s="9" t="s">
        <v>0</v>
      </c>
      <c r="J9" s="10" t="s">
        <v>15</v>
      </c>
      <c r="K9" s="10" t="s">
        <v>8</v>
      </c>
      <c r="L9" s="10" t="s">
        <v>16</v>
      </c>
      <c r="M9" s="10" t="s">
        <v>17</v>
      </c>
      <c r="N9" s="10">
        <v>2</v>
      </c>
      <c r="O9" s="10">
        <v>1.5</v>
      </c>
      <c r="P9" s="10">
        <v>1.25</v>
      </c>
      <c r="Q9" s="10">
        <v>0.5</v>
      </c>
      <c r="R9" s="10" t="s">
        <v>12</v>
      </c>
      <c r="S9" s="10" t="s">
        <v>19</v>
      </c>
      <c r="T9" s="10" t="s">
        <v>14</v>
      </c>
    </row>
    <row r="10" spans="1:20" ht="15.75" thickTop="1">
      <c r="A10" s="4">
        <v>1</v>
      </c>
      <c r="B10" s="4"/>
      <c r="C10" s="4"/>
      <c r="D10" s="4"/>
      <c r="E10" s="4"/>
      <c r="F10" s="4"/>
      <c r="G10" s="4"/>
      <c r="H10" s="4"/>
      <c r="I10" s="4">
        <v>1</v>
      </c>
      <c r="J10" s="4"/>
      <c r="K10" s="4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3">
        <v>2</v>
      </c>
      <c r="B11" s="3"/>
      <c r="C11" s="3"/>
      <c r="D11" s="3"/>
      <c r="E11" s="3"/>
      <c r="F11" s="3"/>
      <c r="G11" s="3"/>
      <c r="H11" s="3"/>
      <c r="I11" s="3">
        <v>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6" customFormat="1">
      <c r="A12" s="5">
        <v>3</v>
      </c>
      <c r="B12" s="5">
        <f>1.2+25</f>
        <v>26.2</v>
      </c>
      <c r="C12" s="5">
        <v>0</v>
      </c>
      <c r="D12" s="5">
        <v>1</v>
      </c>
      <c r="E12" s="5">
        <v>2</v>
      </c>
      <c r="F12" s="5">
        <v>6</v>
      </c>
      <c r="G12" s="5">
        <v>0</v>
      </c>
      <c r="H12" s="5">
        <f>G12*0.001*2.205</f>
        <v>0</v>
      </c>
      <c r="I12" s="5">
        <v>3</v>
      </c>
      <c r="J12" s="7">
        <f>B12+C12*1+D12*5+E12*10+F12*20+H12</f>
        <v>171.2</v>
      </c>
      <c r="K12" s="5">
        <v>0.23419999999999999</v>
      </c>
      <c r="L12" s="5">
        <f>$B$5</f>
        <v>122.6</v>
      </c>
      <c r="M12" s="8">
        <f>26.54+13.36</f>
        <v>39.9</v>
      </c>
      <c r="N12" s="5">
        <v>4</v>
      </c>
      <c r="O12" s="5"/>
      <c r="P12" s="5"/>
      <c r="Q12" s="5">
        <v>2</v>
      </c>
      <c r="R12" s="5"/>
      <c r="S12" s="12">
        <f t="shared" ref="S12:S21" si="0">L12+M12+N12*$N$9+O12*$O$9+P12*$P$9+Q12*$Q$9+R12</f>
        <v>171.5</v>
      </c>
      <c r="T12" s="13">
        <f t="shared" ref="T12:T21" si="1">J12-S12</f>
        <v>-0.30000000000001137</v>
      </c>
    </row>
    <row r="13" spans="1:20" s="6" customFormat="1">
      <c r="A13" s="5">
        <v>4</v>
      </c>
      <c r="B13" s="5">
        <f>1.2+25</f>
        <v>26.2</v>
      </c>
      <c r="C13" s="5">
        <v>3</v>
      </c>
      <c r="D13" s="5">
        <v>0</v>
      </c>
      <c r="E13" s="5">
        <v>2</v>
      </c>
      <c r="F13" s="5">
        <v>6</v>
      </c>
      <c r="G13" s="5">
        <v>0</v>
      </c>
      <c r="H13" s="5">
        <f t="shared" ref="H13:H19" si="2">G13*0.001*2.205</f>
        <v>0</v>
      </c>
      <c r="I13" s="5">
        <v>4</v>
      </c>
      <c r="J13" s="7">
        <f t="shared" ref="J13:J19" si="3">B13+C13*1+D13*5+E13*10+F13*20</f>
        <v>169.2</v>
      </c>
      <c r="K13" s="5">
        <v>0.23449999999999999</v>
      </c>
      <c r="L13" s="5">
        <f t="shared" ref="L13:L29" si="4">$B$5</f>
        <v>122.6</v>
      </c>
      <c r="M13" s="8">
        <f t="shared" ref="M13:M29" si="5">26.54+13.36</f>
        <v>39.9</v>
      </c>
      <c r="N13" s="5">
        <v>2</v>
      </c>
      <c r="O13" s="5">
        <v>2</v>
      </c>
      <c r="P13" s="5"/>
      <c r="Q13" s="5"/>
      <c r="R13" s="5"/>
      <c r="S13" s="12">
        <f t="shared" si="0"/>
        <v>169.5</v>
      </c>
      <c r="T13" s="13">
        <f t="shared" si="1"/>
        <v>-0.30000000000001137</v>
      </c>
    </row>
    <row r="14" spans="1:20" s="6" customFormat="1">
      <c r="A14" s="5">
        <v>5</v>
      </c>
      <c r="B14" s="5">
        <f>1.2+25</f>
        <v>26.2</v>
      </c>
      <c r="C14" s="5">
        <v>3</v>
      </c>
      <c r="D14" s="5">
        <v>0</v>
      </c>
      <c r="E14" s="5">
        <v>2</v>
      </c>
      <c r="F14" s="5">
        <v>6</v>
      </c>
      <c r="G14" s="5">
        <v>0</v>
      </c>
      <c r="H14" s="5">
        <f t="shared" si="2"/>
        <v>0</v>
      </c>
      <c r="I14" s="5">
        <v>5</v>
      </c>
      <c r="J14" s="7">
        <f t="shared" si="3"/>
        <v>169.2</v>
      </c>
      <c r="K14" s="5">
        <v>0.23449999999999999</v>
      </c>
      <c r="L14" s="5">
        <f t="shared" si="4"/>
        <v>122.6</v>
      </c>
      <c r="M14" s="8">
        <f t="shared" si="5"/>
        <v>39.9</v>
      </c>
      <c r="N14" s="5">
        <v>2</v>
      </c>
      <c r="O14" s="5">
        <v>2</v>
      </c>
      <c r="P14" s="5"/>
      <c r="Q14" s="5"/>
      <c r="R14" s="5"/>
      <c r="S14" s="12">
        <f t="shared" si="0"/>
        <v>169.5</v>
      </c>
      <c r="T14" s="13">
        <f t="shared" si="1"/>
        <v>-0.30000000000001137</v>
      </c>
    </row>
    <row r="15" spans="1:20">
      <c r="A15" s="3">
        <v>6</v>
      </c>
      <c r="B15" s="5">
        <f>1.2+26.665+26.545</f>
        <v>54.41</v>
      </c>
      <c r="C15" s="5">
        <v>3</v>
      </c>
      <c r="D15" s="5">
        <v>0</v>
      </c>
      <c r="E15" s="5">
        <v>1</v>
      </c>
      <c r="F15" s="5">
        <v>5</v>
      </c>
      <c r="G15" s="5">
        <v>700</v>
      </c>
      <c r="H15" s="3">
        <f t="shared" si="2"/>
        <v>1.5435000000000001</v>
      </c>
      <c r="I15" s="3">
        <v>6</v>
      </c>
      <c r="J15" s="7">
        <f t="shared" si="3"/>
        <v>167.41</v>
      </c>
      <c r="K15" s="3">
        <v>0.23430000000000001</v>
      </c>
      <c r="L15" s="5">
        <f t="shared" si="4"/>
        <v>122.6</v>
      </c>
      <c r="M15" s="8">
        <f t="shared" si="5"/>
        <v>39.9</v>
      </c>
      <c r="N15" s="5"/>
      <c r="O15" s="5"/>
      <c r="P15" s="5">
        <v>4</v>
      </c>
      <c r="Q15" s="5"/>
      <c r="R15" s="5"/>
      <c r="S15" s="12">
        <f t="shared" si="0"/>
        <v>167.5</v>
      </c>
      <c r="T15" s="13">
        <f t="shared" si="1"/>
        <v>-9.0000000000003411E-2</v>
      </c>
    </row>
    <row r="16" spans="1:20">
      <c r="A16" s="3">
        <v>7</v>
      </c>
      <c r="B16" s="5">
        <f t="shared" ref="B16:B29" si="6">1.2+26.665+26.545</f>
        <v>54.41</v>
      </c>
      <c r="C16" s="3">
        <v>0</v>
      </c>
      <c r="D16" s="3">
        <v>1</v>
      </c>
      <c r="E16" s="3">
        <v>1</v>
      </c>
      <c r="F16" s="3">
        <v>5</v>
      </c>
      <c r="G16" s="3">
        <v>200</v>
      </c>
      <c r="H16" s="3">
        <f t="shared" si="2"/>
        <v>0.44100000000000006</v>
      </c>
      <c r="I16" s="3">
        <v>7</v>
      </c>
      <c r="J16" s="7">
        <f t="shared" si="3"/>
        <v>169.41</v>
      </c>
      <c r="K16" s="3">
        <v>0.23400000000000001</v>
      </c>
      <c r="L16" s="5">
        <f t="shared" si="4"/>
        <v>122.6</v>
      </c>
      <c r="M16" s="8">
        <f t="shared" si="5"/>
        <v>39.9</v>
      </c>
      <c r="N16" s="5">
        <v>2</v>
      </c>
      <c r="O16" s="5">
        <v>2</v>
      </c>
      <c r="P16" s="5"/>
      <c r="Q16" s="5"/>
      <c r="R16" s="5"/>
      <c r="S16" s="12">
        <f t="shared" si="0"/>
        <v>169.5</v>
      </c>
      <c r="T16" s="13">
        <f t="shared" si="1"/>
        <v>-9.0000000000003411E-2</v>
      </c>
    </row>
    <row r="17" spans="1:20">
      <c r="A17" s="3">
        <v>8</v>
      </c>
      <c r="B17" s="5">
        <f t="shared" si="6"/>
        <v>54.41</v>
      </c>
      <c r="C17" s="3">
        <v>3</v>
      </c>
      <c r="D17" s="3">
        <v>0</v>
      </c>
      <c r="E17" s="3">
        <v>1</v>
      </c>
      <c r="F17" s="3">
        <v>5</v>
      </c>
      <c r="G17" s="3">
        <v>700</v>
      </c>
      <c r="H17" s="3">
        <f t="shared" si="2"/>
        <v>1.5435000000000001</v>
      </c>
      <c r="I17" s="3">
        <v>8</v>
      </c>
      <c r="J17" s="7">
        <f t="shared" si="3"/>
        <v>167.41</v>
      </c>
      <c r="K17" s="3">
        <v>0.2336</v>
      </c>
      <c r="L17" s="5">
        <f t="shared" si="4"/>
        <v>122.6</v>
      </c>
      <c r="M17" s="8">
        <f t="shared" si="5"/>
        <v>39.9</v>
      </c>
      <c r="N17" s="5"/>
      <c r="O17" s="5"/>
      <c r="P17" s="5">
        <v>4</v>
      </c>
      <c r="Q17" s="5"/>
      <c r="R17" s="5"/>
      <c r="S17" s="12">
        <f t="shared" si="0"/>
        <v>167.5</v>
      </c>
      <c r="T17" s="13">
        <f t="shared" si="1"/>
        <v>-9.0000000000003411E-2</v>
      </c>
    </row>
    <row r="18" spans="1:20">
      <c r="A18" s="3">
        <v>9</v>
      </c>
      <c r="B18" s="5">
        <f t="shared" si="6"/>
        <v>54.41</v>
      </c>
      <c r="C18" s="3">
        <v>3</v>
      </c>
      <c r="D18" s="3">
        <v>0</v>
      </c>
      <c r="E18" s="3">
        <v>1</v>
      </c>
      <c r="F18" s="3">
        <v>5</v>
      </c>
      <c r="G18" s="3">
        <v>300</v>
      </c>
      <c r="H18" s="3">
        <f t="shared" si="2"/>
        <v>0.66149999999999998</v>
      </c>
      <c r="I18" s="3">
        <v>9</v>
      </c>
      <c r="J18" s="7">
        <f t="shared" si="3"/>
        <v>167.41</v>
      </c>
      <c r="K18" s="3">
        <v>0.2334</v>
      </c>
      <c r="L18" s="5">
        <f t="shared" si="4"/>
        <v>122.6</v>
      </c>
      <c r="M18" s="8">
        <f t="shared" si="5"/>
        <v>39.9</v>
      </c>
      <c r="N18" s="5"/>
      <c r="O18" s="5"/>
      <c r="P18" s="5">
        <v>4</v>
      </c>
      <c r="Q18" s="5"/>
      <c r="R18" s="5"/>
      <c r="S18" s="12">
        <f t="shared" si="0"/>
        <v>167.5</v>
      </c>
      <c r="T18" s="13">
        <f t="shared" si="1"/>
        <v>-9.0000000000003411E-2</v>
      </c>
    </row>
    <row r="19" spans="1:20">
      <c r="A19" s="3">
        <v>10</v>
      </c>
      <c r="B19" s="5">
        <f t="shared" si="6"/>
        <v>54.41</v>
      </c>
      <c r="C19" s="3">
        <v>1</v>
      </c>
      <c r="D19" s="3">
        <v>1</v>
      </c>
      <c r="E19" s="3">
        <v>1</v>
      </c>
      <c r="F19" s="3">
        <v>5</v>
      </c>
      <c r="G19" s="3">
        <v>50</v>
      </c>
      <c r="H19" s="3">
        <f t="shared" si="2"/>
        <v>0.11025000000000001</v>
      </c>
      <c r="I19" s="3">
        <v>10</v>
      </c>
      <c r="J19" s="7">
        <f t="shared" si="3"/>
        <v>170.41</v>
      </c>
      <c r="K19" s="3">
        <v>0.23369999999999999</v>
      </c>
      <c r="L19" s="5">
        <f t="shared" si="4"/>
        <v>122.6</v>
      </c>
      <c r="M19" s="8">
        <f t="shared" si="5"/>
        <v>39.9</v>
      </c>
      <c r="N19" s="5">
        <v>4</v>
      </c>
      <c r="O19" s="5"/>
      <c r="P19" s="5"/>
      <c r="Q19" s="5"/>
      <c r="R19" s="5"/>
      <c r="S19" s="12">
        <f t="shared" si="0"/>
        <v>170.5</v>
      </c>
      <c r="T19" s="13">
        <f t="shared" si="1"/>
        <v>-9.0000000000003411E-2</v>
      </c>
    </row>
    <row r="20" spans="1:20">
      <c r="A20" s="3">
        <v>11</v>
      </c>
      <c r="B20" s="5">
        <f t="shared" si="6"/>
        <v>54.41</v>
      </c>
      <c r="C20" s="3">
        <v>3</v>
      </c>
      <c r="D20" s="3">
        <v>0</v>
      </c>
      <c r="E20" s="3">
        <v>1</v>
      </c>
      <c r="F20" s="3">
        <v>5</v>
      </c>
      <c r="G20" s="3">
        <v>500</v>
      </c>
      <c r="H20" s="3">
        <f t="shared" ref="H20:H29" si="7">G20*0.001*2.205</f>
        <v>1.1025</v>
      </c>
      <c r="I20" s="3">
        <v>11</v>
      </c>
      <c r="J20" s="7">
        <f t="shared" ref="J20:J29" si="8">B20+C20*1+D20*5+E20*10+F20*20</f>
        <v>167.41</v>
      </c>
      <c r="K20" s="3">
        <v>0.2334</v>
      </c>
      <c r="L20" s="5">
        <f t="shared" si="4"/>
        <v>122.6</v>
      </c>
      <c r="M20" s="8">
        <f t="shared" si="5"/>
        <v>39.9</v>
      </c>
      <c r="N20" s="5"/>
      <c r="O20" s="5"/>
      <c r="P20" s="5">
        <v>4</v>
      </c>
      <c r="Q20" s="5"/>
      <c r="R20" s="5"/>
      <c r="S20" s="12">
        <f t="shared" si="0"/>
        <v>167.5</v>
      </c>
      <c r="T20" s="13">
        <f t="shared" si="1"/>
        <v>-9.0000000000003411E-2</v>
      </c>
    </row>
    <row r="21" spans="1:20">
      <c r="A21" s="3">
        <v>12</v>
      </c>
      <c r="B21" s="5">
        <f t="shared" si="6"/>
        <v>54.41</v>
      </c>
      <c r="C21" s="3">
        <v>3</v>
      </c>
      <c r="D21" s="3">
        <v>0</v>
      </c>
      <c r="E21" s="3">
        <v>1</v>
      </c>
      <c r="F21" s="3">
        <v>5</v>
      </c>
      <c r="G21" s="3">
        <v>500</v>
      </c>
      <c r="H21" s="3">
        <f t="shared" si="7"/>
        <v>1.1025</v>
      </c>
      <c r="I21" s="3">
        <v>12</v>
      </c>
      <c r="J21" s="7">
        <f t="shared" si="8"/>
        <v>167.41</v>
      </c>
      <c r="K21" s="3">
        <v>0.23380000000000001</v>
      </c>
      <c r="L21" s="5">
        <f t="shared" si="4"/>
        <v>122.6</v>
      </c>
      <c r="M21" s="8">
        <f t="shared" si="5"/>
        <v>39.9</v>
      </c>
      <c r="N21" s="5"/>
      <c r="O21" s="5"/>
      <c r="P21" s="5">
        <v>4</v>
      </c>
      <c r="Q21" s="5"/>
      <c r="R21" s="5"/>
      <c r="S21" s="12">
        <f t="shared" si="0"/>
        <v>167.5</v>
      </c>
      <c r="T21" s="13">
        <f t="shared" si="1"/>
        <v>-9.0000000000003411E-2</v>
      </c>
    </row>
    <row r="22" spans="1:20">
      <c r="A22" s="3">
        <v>13</v>
      </c>
      <c r="B22" s="5"/>
      <c r="C22" s="3"/>
      <c r="D22" s="3"/>
      <c r="E22" s="3"/>
      <c r="F22" s="3"/>
      <c r="G22" s="3"/>
      <c r="H22" s="3"/>
      <c r="I22" s="3">
        <v>13</v>
      </c>
      <c r="J22" s="7"/>
      <c r="K22" s="3"/>
      <c r="L22" s="5"/>
      <c r="M22" s="8"/>
      <c r="N22" s="5"/>
      <c r="O22" s="5"/>
      <c r="P22" s="5"/>
      <c r="Q22" s="5"/>
      <c r="R22" s="5"/>
      <c r="S22" s="12"/>
      <c r="T22" s="13"/>
    </row>
    <row r="23" spans="1:20">
      <c r="A23" s="3">
        <v>14</v>
      </c>
      <c r="B23" s="5">
        <f t="shared" si="6"/>
        <v>54.41</v>
      </c>
      <c r="C23" s="3">
        <v>3</v>
      </c>
      <c r="D23" s="3">
        <v>0</v>
      </c>
      <c r="E23" s="3">
        <v>1</v>
      </c>
      <c r="F23" s="3">
        <v>5</v>
      </c>
      <c r="G23" s="3">
        <v>500</v>
      </c>
      <c r="H23" s="3">
        <f t="shared" si="7"/>
        <v>1.1025</v>
      </c>
      <c r="I23" s="3">
        <v>14</v>
      </c>
      <c r="J23" s="7">
        <f t="shared" si="8"/>
        <v>167.41</v>
      </c>
      <c r="K23" s="3">
        <v>0.2336</v>
      </c>
      <c r="L23" s="5">
        <f t="shared" si="4"/>
        <v>122.6</v>
      </c>
      <c r="M23" s="8">
        <f t="shared" si="5"/>
        <v>39.9</v>
      </c>
      <c r="N23" s="5"/>
      <c r="O23" s="5"/>
      <c r="P23" s="5">
        <v>4</v>
      </c>
      <c r="Q23" s="5"/>
      <c r="R23" s="5"/>
      <c r="S23" s="12">
        <f t="shared" ref="S23:S29" si="9">L23+M23+N23*$N$9+O23*$O$9+P23*$P$9+Q23*$Q$9+R23</f>
        <v>167.5</v>
      </c>
      <c r="T23" s="13">
        <f t="shared" ref="T23:T29" si="10">J23-S23</f>
        <v>-9.0000000000003411E-2</v>
      </c>
    </row>
    <row r="24" spans="1:20">
      <c r="A24" s="3">
        <v>15</v>
      </c>
      <c r="B24" s="5">
        <f t="shared" si="6"/>
        <v>54.41</v>
      </c>
      <c r="C24" s="3">
        <v>3</v>
      </c>
      <c r="D24" s="3">
        <v>0</v>
      </c>
      <c r="E24" s="3">
        <v>1</v>
      </c>
      <c r="F24" s="3">
        <v>5</v>
      </c>
      <c r="G24" s="3">
        <v>650</v>
      </c>
      <c r="H24" s="3">
        <f t="shared" si="7"/>
        <v>1.4332500000000001</v>
      </c>
      <c r="I24" s="3">
        <v>15</v>
      </c>
      <c r="J24" s="7">
        <f t="shared" si="8"/>
        <v>167.41</v>
      </c>
      <c r="K24" s="3">
        <v>0.23400000000000001</v>
      </c>
      <c r="L24" s="5">
        <f t="shared" si="4"/>
        <v>122.6</v>
      </c>
      <c r="M24" s="8">
        <f t="shared" si="5"/>
        <v>39.9</v>
      </c>
      <c r="N24" s="5"/>
      <c r="O24" s="5"/>
      <c r="P24" s="5">
        <v>4</v>
      </c>
      <c r="Q24" s="5"/>
      <c r="R24" s="5"/>
      <c r="S24" s="12">
        <f t="shared" si="9"/>
        <v>167.5</v>
      </c>
      <c r="T24" s="13">
        <f t="shared" si="10"/>
        <v>-9.0000000000003411E-2</v>
      </c>
    </row>
    <row r="25" spans="1:20">
      <c r="A25" s="3">
        <v>16</v>
      </c>
      <c r="B25" s="5">
        <f t="shared" si="6"/>
        <v>54.41</v>
      </c>
      <c r="C25" s="3">
        <v>3</v>
      </c>
      <c r="D25" s="3">
        <v>0</v>
      </c>
      <c r="E25" s="3">
        <v>1</v>
      </c>
      <c r="F25" s="3">
        <v>5</v>
      </c>
      <c r="G25" s="3">
        <v>650</v>
      </c>
      <c r="H25" s="3">
        <f t="shared" si="7"/>
        <v>1.4332500000000001</v>
      </c>
      <c r="I25" s="3">
        <v>16</v>
      </c>
      <c r="J25" s="7">
        <f t="shared" si="8"/>
        <v>167.41</v>
      </c>
      <c r="K25" s="3">
        <v>0.23350000000000001</v>
      </c>
      <c r="L25" s="5">
        <f t="shared" si="4"/>
        <v>122.6</v>
      </c>
      <c r="M25" s="8">
        <f t="shared" si="5"/>
        <v>39.9</v>
      </c>
      <c r="N25" s="5"/>
      <c r="O25" s="5"/>
      <c r="P25" s="5">
        <v>4</v>
      </c>
      <c r="Q25" s="5"/>
      <c r="R25" s="5"/>
      <c r="S25" s="12">
        <f t="shared" si="9"/>
        <v>167.5</v>
      </c>
      <c r="T25" s="13">
        <f t="shared" si="10"/>
        <v>-9.0000000000003411E-2</v>
      </c>
    </row>
    <row r="26" spans="1:20">
      <c r="A26" s="3">
        <v>17</v>
      </c>
      <c r="B26" s="5">
        <f t="shared" si="6"/>
        <v>54.41</v>
      </c>
      <c r="C26" s="3">
        <v>3</v>
      </c>
      <c r="D26" s="3">
        <v>0</v>
      </c>
      <c r="E26" s="3">
        <v>1</v>
      </c>
      <c r="F26" s="3">
        <v>5</v>
      </c>
      <c r="G26" s="3">
        <v>500</v>
      </c>
      <c r="H26" s="3">
        <f t="shared" si="7"/>
        <v>1.1025</v>
      </c>
      <c r="I26" s="3">
        <v>17</v>
      </c>
      <c r="J26" s="7">
        <f t="shared" si="8"/>
        <v>167.41</v>
      </c>
      <c r="K26" s="3">
        <v>0.23380000000000001</v>
      </c>
      <c r="L26" s="5">
        <f t="shared" si="4"/>
        <v>122.6</v>
      </c>
      <c r="M26" s="8">
        <f t="shared" si="5"/>
        <v>39.9</v>
      </c>
      <c r="N26" s="5"/>
      <c r="O26" s="5"/>
      <c r="P26" s="5">
        <v>4</v>
      </c>
      <c r="Q26" s="5"/>
      <c r="R26" s="5"/>
      <c r="S26" s="12">
        <f t="shared" si="9"/>
        <v>167.5</v>
      </c>
      <c r="T26" s="13">
        <f t="shared" si="10"/>
        <v>-9.0000000000003411E-2</v>
      </c>
    </row>
    <row r="27" spans="1:20">
      <c r="A27" s="3">
        <v>18</v>
      </c>
      <c r="B27" s="5">
        <f t="shared" si="6"/>
        <v>54.41</v>
      </c>
      <c r="C27" s="3">
        <v>3</v>
      </c>
      <c r="D27" s="3">
        <v>0</v>
      </c>
      <c r="E27" s="3">
        <v>1</v>
      </c>
      <c r="F27" s="3">
        <v>5</v>
      </c>
      <c r="G27" s="3">
        <v>0</v>
      </c>
      <c r="H27" s="3">
        <f t="shared" si="7"/>
        <v>0</v>
      </c>
      <c r="I27" s="3">
        <v>18</v>
      </c>
      <c r="J27" s="7">
        <f t="shared" si="8"/>
        <v>167.41</v>
      </c>
      <c r="K27" s="3">
        <v>0.2336</v>
      </c>
      <c r="L27" s="5">
        <f t="shared" si="4"/>
        <v>122.6</v>
      </c>
      <c r="M27" s="8">
        <f t="shared" si="5"/>
        <v>39.9</v>
      </c>
      <c r="N27" s="5"/>
      <c r="O27" s="5"/>
      <c r="P27" s="5">
        <v>4</v>
      </c>
      <c r="Q27" s="5"/>
      <c r="R27" s="5"/>
      <c r="S27" s="12">
        <f t="shared" si="9"/>
        <v>167.5</v>
      </c>
      <c r="T27" s="13">
        <f t="shared" si="10"/>
        <v>-9.0000000000003411E-2</v>
      </c>
    </row>
    <row r="28" spans="1:20">
      <c r="A28" s="3">
        <v>19</v>
      </c>
      <c r="B28" s="5">
        <f t="shared" si="6"/>
        <v>54.41</v>
      </c>
      <c r="C28" s="3">
        <v>1</v>
      </c>
      <c r="D28" s="3">
        <v>1</v>
      </c>
      <c r="E28" s="3">
        <v>1</v>
      </c>
      <c r="F28" s="3">
        <v>5</v>
      </c>
      <c r="G28" s="3">
        <v>0</v>
      </c>
      <c r="H28" s="3">
        <f t="shared" si="7"/>
        <v>0</v>
      </c>
      <c r="I28" s="3">
        <v>19</v>
      </c>
      <c r="J28" s="7">
        <f t="shared" si="8"/>
        <v>170.41</v>
      </c>
      <c r="K28" s="3">
        <v>0.23430000000000001</v>
      </c>
      <c r="L28" s="5">
        <f t="shared" si="4"/>
        <v>122.6</v>
      </c>
      <c r="M28" s="8">
        <f t="shared" si="5"/>
        <v>39.9</v>
      </c>
      <c r="N28" s="5">
        <v>4</v>
      </c>
      <c r="O28" s="5"/>
      <c r="P28" s="5"/>
      <c r="Q28" s="5"/>
      <c r="R28" s="5"/>
      <c r="S28" s="12">
        <f t="shared" si="9"/>
        <v>170.5</v>
      </c>
      <c r="T28" s="13">
        <f t="shared" si="10"/>
        <v>-9.0000000000003411E-2</v>
      </c>
    </row>
    <row r="29" spans="1:20">
      <c r="A29" s="14">
        <v>20</v>
      </c>
      <c r="B29" s="15">
        <f t="shared" si="6"/>
        <v>54.41</v>
      </c>
      <c r="C29" s="14">
        <v>3</v>
      </c>
      <c r="D29" s="14">
        <v>0</v>
      </c>
      <c r="E29" s="14">
        <v>1</v>
      </c>
      <c r="F29" s="14">
        <v>5</v>
      </c>
      <c r="G29" s="14">
        <v>500</v>
      </c>
      <c r="H29" s="14">
        <f t="shared" si="7"/>
        <v>1.1025</v>
      </c>
      <c r="I29" s="14">
        <v>20</v>
      </c>
      <c r="J29" s="16">
        <f t="shared" si="8"/>
        <v>167.41</v>
      </c>
      <c r="K29" s="14">
        <v>0.23350000000000001</v>
      </c>
      <c r="L29" s="15">
        <f t="shared" si="4"/>
        <v>122.6</v>
      </c>
      <c r="M29" s="17">
        <f t="shared" si="5"/>
        <v>39.9</v>
      </c>
      <c r="N29" s="15"/>
      <c r="O29" s="15"/>
      <c r="P29" s="15">
        <v>4</v>
      </c>
      <c r="Q29" s="15"/>
      <c r="R29" s="15"/>
      <c r="S29" s="18">
        <f t="shared" si="9"/>
        <v>167.5</v>
      </c>
      <c r="T29" s="19">
        <f t="shared" si="10"/>
        <v>-9.0000000000003411E-2</v>
      </c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 t="s">
        <v>13</v>
      </c>
      <c r="N30" s="3">
        <f>SUM(N12:N29)</f>
        <v>18</v>
      </c>
      <c r="O30" s="3">
        <f t="shared" ref="O30:R30" si="11">SUM(O12:O29)</f>
        <v>6</v>
      </c>
      <c r="P30" s="3">
        <f t="shared" si="11"/>
        <v>44</v>
      </c>
      <c r="Q30" s="3">
        <f t="shared" si="11"/>
        <v>2</v>
      </c>
      <c r="R30" s="3">
        <f t="shared" si="11"/>
        <v>0</v>
      </c>
      <c r="S30" s="3"/>
      <c r="T30" s="3"/>
    </row>
    <row r="31" spans="1:20">
      <c r="N31" s="21" t="s">
        <v>24</v>
      </c>
      <c r="O31" s="3" t="s">
        <v>20</v>
      </c>
      <c r="P31" s="3" t="s">
        <v>21</v>
      </c>
      <c r="Q31" s="3" t="s">
        <v>22</v>
      </c>
    </row>
  </sheetData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Lisa Austin</cp:lastModifiedBy>
  <cp:lastPrinted>2013-01-19T00:24:55Z</cp:lastPrinted>
  <dcterms:created xsi:type="dcterms:W3CDTF">2012-12-14T22:15:34Z</dcterms:created>
  <dcterms:modified xsi:type="dcterms:W3CDTF">2013-01-19T00:25:16Z</dcterms:modified>
</cp:coreProperties>
</file>