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37E998C4-C9E5-D4B9-71C8-EB1FF731991C}"/>
  <workbookPr codeName="ThisWorkbook" checkCompatibility="1" defaultThemeVersion="124226"/>
  <bookViews>
    <workbookView xWindow="255" yWindow="105" windowWidth="20835" windowHeight="14025" tabRatio="856"/>
  </bookViews>
  <sheets>
    <sheet name="E1000699-v1" sheetId="66" r:id="rId1"/>
  </sheets>
  <definedNames>
    <definedName name="A200014301">#REF!</definedName>
    <definedName name="A200014302">#REF!</definedName>
    <definedName name="A200019301">#REF!</definedName>
    <definedName name="A200019501">#REF!</definedName>
    <definedName name="A200019601">#REF!</definedName>
    <definedName name="A200020901">#REF!</definedName>
    <definedName name="A200023101">#REF!</definedName>
    <definedName name="B200021001">#REF!</definedName>
    <definedName name="_xlnm.Print_Area" localSheetId="0">'E1000699-v1'!$A$2:$AD$248</definedName>
    <definedName name="SourceList" localSheetId="0">#REF!</definedName>
    <definedName name="SourceList">#REF!</definedName>
  </definedNames>
  <calcPr calcId="145621" concurrentCalc="0"/>
</workbook>
</file>

<file path=xl/calcChain.xml><?xml version="1.0" encoding="utf-8"?>
<calcChain xmlns="http://schemas.openxmlformats.org/spreadsheetml/2006/main">
  <c r="M135" i="66" l="1"/>
  <c r="D135" i="66"/>
  <c r="E135" i="66"/>
  <c r="F135" i="66"/>
  <c r="G135" i="66"/>
  <c r="H135" i="66"/>
  <c r="I135" i="66"/>
  <c r="J135" i="66"/>
  <c r="M145" i="66"/>
  <c r="J145" i="66"/>
  <c r="I145" i="66"/>
  <c r="H145" i="66"/>
  <c r="G145" i="66"/>
  <c r="F145" i="66"/>
  <c r="E145" i="66"/>
  <c r="D145" i="66"/>
  <c r="M144" i="66"/>
  <c r="J144" i="66"/>
  <c r="I144" i="66"/>
  <c r="H144" i="66"/>
  <c r="G144" i="66"/>
  <c r="F144" i="66"/>
  <c r="E144" i="66"/>
  <c r="D144" i="66"/>
  <c r="M143" i="66"/>
  <c r="J143" i="66"/>
  <c r="I143" i="66"/>
  <c r="H143" i="66"/>
  <c r="G143" i="66"/>
  <c r="F143" i="66"/>
  <c r="E143" i="66"/>
  <c r="D143" i="66"/>
  <c r="M142" i="66"/>
  <c r="J142" i="66"/>
  <c r="I142" i="66"/>
  <c r="H142" i="66"/>
  <c r="G142" i="66"/>
  <c r="F142" i="66"/>
  <c r="E142" i="66"/>
  <c r="D142" i="66"/>
  <c r="M141" i="66"/>
  <c r="J141" i="66"/>
  <c r="I141" i="66"/>
  <c r="H141" i="66"/>
  <c r="G141" i="66"/>
  <c r="F141" i="66"/>
  <c r="E141" i="66"/>
  <c r="D141" i="66"/>
  <c r="M140" i="66"/>
  <c r="J140" i="66"/>
  <c r="I140" i="66"/>
  <c r="H140" i="66"/>
  <c r="G140" i="66"/>
  <c r="F140" i="66"/>
  <c r="E140" i="66"/>
  <c r="D140" i="66"/>
  <c r="M139" i="66"/>
  <c r="J139" i="66"/>
  <c r="I139" i="66"/>
  <c r="H139" i="66"/>
  <c r="G139" i="66"/>
  <c r="F139" i="66"/>
  <c r="E139" i="66"/>
  <c r="D139" i="66"/>
  <c r="M138" i="66"/>
  <c r="J138" i="66"/>
  <c r="I138" i="66"/>
  <c r="H138" i="66"/>
  <c r="G138" i="66"/>
  <c r="F138" i="66"/>
  <c r="E138" i="66"/>
  <c r="D138" i="66"/>
  <c r="M137" i="66"/>
  <c r="J137" i="66"/>
  <c r="I137" i="66"/>
  <c r="H137" i="66"/>
  <c r="G137" i="66"/>
  <c r="F137" i="66"/>
  <c r="E137" i="66"/>
  <c r="D137" i="66"/>
  <c r="M136" i="66"/>
  <c r="J136" i="66"/>
  <c r="I136" i="66"/>
  <c r="H136" i="66"/>
  <c r="G136" i="66"/>
  <c r="F136" i="66"/>
  <c r="E136" i="66"/>
  <c r="D136" i="66"/>
  <c r="M134" i="66"/>
  <c r="J134" i="66"/>
  <c r="I134" i="66"/>
  <c r="H134" i="66"/>
  <c r="G134" i="66"/>
  <c r="F134" i="66"/>
  <c r="E134" i="66"/>
  <c r="D134" i="66"/>
  <c r="M133" i="66"/>
  <c r="J133" i="66"/>
  <c r="I133" i="66"/>
  <c r="H133" i="66"/>
  <c r="G133" i="66"/>
  <c r="F133" i="66"/>
  <c r="E133" i="66"/>
  <c r="D133" i="66"/>
  <c r="M132" i="66"/>
  <c r="J132" i="66"/>
  <c r="I132" i="66"/>
  <c r="H132" i="66"/>
  <c r="G132" i="66"/>
  <c r="F132" i="66"/>
  <c r="E132" i="66"/>
  <c r="D132" i="66"/>
  <c r="M131" i="66"/>
  <c r="J131" i="66"/>
  <c r="I131" i="66"/>
  <c r="H131" i="66"/>
  <c r="G131" i="66"/>
  <c r="F131" i="66"/>
  <c r="E131" i="66"/>
  <c r="D131" i="66"/>
  <c r="M130" i="66"/>
  <c r="J130" i="66"/>
  <c r="I130" i="66"/>
  <c r="H130" i="66"/>
  <c r="G130" i="66"/>
  <c r="F130" i="66"/>
  <c r="E130" i="66"/>
  <c r="D130" i="66"/>
  <c r="M129" i="66"/>
  <c r="J129" i="66"/>
  <c r="I129" i="66"/>
  <c r="H129" i="66"/>
  <c r="G129" i="66"/>
  <c r="F129" i="66"/>
  <c r="E129" i="66"/>
  <c r="D129" i="66"/>
  <c r="M128" i="66"/>
  <c r="J128" i="66"/>
  <c r="I128" i="66"/>
  <c r="H128" i="66"/>
  <c r="G128" i="66"/>
  <c r="F128" i="66"/>
  <c r="E128" i="66"/>
  <c r="D128" i="66"/>
  <c r="M127" i="66"/>
  <c r="J127" i="66"/>
  <c r="I127" i="66"/>
  <c r="H127" i="66"/>
  <c r="G127" i="66"/>
  <c r="F127" i="66"/>
  <c r="E127" i="66"/>
  <c r="D127" i="66"/>
  <c r="M126" i="66"/>
  <c r="J126" i="66"/>
  <c r="I126" i="66"/>
  <c r="H126" i="66"/>
  <c r="G126" i="66"/>
  <c r="F126" i="66"/>
  <c r="E126" i="66"/>
  <c r="D126" i="66"/>
  <c r="M125" i="66"/>
  <c r="J125" i="66"/>
  <c r="I125" i="66"/>
  <c r="H125" i="66"/>
  <c r="G125" i="66"/>
  <c r="F125" i="66"/>
  <c r="E125" i="66"/>
  <c r="D125" i="66"/>
  <c r="M124" i="66"/>
  <c r="J124" i="66"/>
  <c r="I124" i="66"/>
  <c r="H124" i="66"/>
  <c r="G124" i="66"/>
  <c r="F124" i="66"/>
  <c r="E124" i="66"/>
  <c r="D124" i="66"/>
  <c r="M123" i="66"/>
  <c r="J123" i="66"/>
  <c r="I123" i="66"/>
  <c r="H123" i="66"/>
  <c r="G123" i="66"/>
  <c r="F123" i="66"/>
  <c r="E123" i="66"/>
  <c r="D123" i="66"/>
  <c r="M122" i="66"/>
  <c r="J122" i="66"/>
  <c r="I122" i="66"/>
  <c r="H122" i="66"/>
  <c r="G122" i="66"/>
  <c r="F122" i="66"/>
  <c r="E122" i="66"/>
  <c r="D122" i="66"/>
  <c r="M121" i="66"/>
  <c r="J121" i="66"/>
  <c r="I121" i="66"/>
  <c r="H121" i="66"/>
  <c r="G121" i="66"/>
  <c r="F121" i="66"/>
  <c r="E121" i="66"/>
  <c r="D121" i="66"/>
  <c r="M120" i="66"/>
  <c r="J120" i="66"/>
  <c r="I120" i="66"/>
  <c r="H120" i="66"/>
  <c r="G120" i="66"/>
  <c r="F120" i="66"/>
  <c r="E120" i="66"/>
  <c r="D120" i="66"/>
  <c r="M119" i="66"/>
  <c r="J119" i="66"/>
  <c r="I119" i="66"/>
  <c r="H119" i="66"/>
  <c r="G119" i="66"/>
  <c r="F119" i="66"/>
  <c r="E119" i="66"/>
  <c r="D119" i="66"/>
  <c r="M118" i="66"/>
  <c r="J118" i="66"/>
  <c r="I118" i="66"/>
  <c r="H118" i="66"/>
  <c r="G118" i="66"/>
  <c r="F118" i="66"/>
  <c r="E118" i="66"/>
  <c r="D118" i="66"/>
  <c r="M117" i="66"/>
  <c r="J117" i="66"/>
  <c r="I117" i="66"/>
  <c r="H117" i="66"/>
  <c r="G117" i="66"/>
  <c r="F117" i="66"/>
  <c r="E117" i="66"/>
  <c r="D117" i="66"/>
  <c r="M116" i="66"/>
  <c r="J116" i="66"/>
  <c r="I116" i="66"/>
  <c r="H116" i="66"/>
  <c r="G116" i="66"/>
  <c r="F116" i="66"/>
  <c r="E116" i="66"/>
  <c r="D116" i="66"/>
  <c r="M115" i="66"/>
  <c r="J115" i="66"/>
  <c r="I115" i="66"/>
  <c r="H115" i="66"/>
  <c r="G115" i="66"/>
  <c r="F115" i="66"/>
  <c r="E115" i="66"/>
  <c r="D115" i="66"/>
  <c r="M114" i="66"/>
  <c r="J114" i="66"/>
  <c r="I114" i="66"/>
  <c r="H114" i="66"/>
  <c r="G114" i="66"/>
  <c r="F114" i="66"/>
  <c r="E114" i="66"/>
  <c r="D114" i="66"/>
  <c r="M113" i="66"/>
  <c r="J113" i="66"/>
  <c r="I113" i="66"/>
  <c r="H113" i="66"/>
  <c r="G113" i="66"/>
  <c r="F113" i="66"/>
  <c r="E113" i="66"/>
  <c r="D113" i="66"/>
  <c r="M112" i="66"/>
  <c r="J112" i="66"/>
  <c r="I112" i="66"/>
  <c r="H112" i="66"/>
  <c r="G112" i="66"/>
  <c r="F112" i="66"/>
  <c r="E112" i="66"/>
  <c r="D112" i="66"/>
  <c r="M111" i="66"/>
  <c r="J111" i="66"/>
  <c r="I111" i="66"/>
  <c r="H111" i="66"/>
  <c r="G111" i="66"/>
  <c r="F111" i="66"/>
  <c r="E111" i="66"/>
  <c r="D111" i="66"/>
  <c r="M110" i="66"/>
  <c r="J110" i="66"/>
  <c r="I110" i="66"/>
  <c r="H110" i="66"/>
  <c r="G110" i="66"/>
  <c r="F110" i="66"/>
  <c r="E110" i="66"/>
  <c r="D110" i="66"/>
  <c r="M109" i="66"/>
  <c r="J109" i="66"/>
  <c r="I109" i="66"/>
  <c r="H109" i="66"/>
  <c r="G109" i="66"/>
  <c r="F109" i="66"/>
  <c r="E109" i="66"/>
  <c r="D109" i="66"/>
  <c r="J108" i="66"/>
  <c r="I108" i="66"/>
  <c r="H108" i="66"/>
  <c r="G108" i="66"/>
  <c r="F108" i="66"/>
  <c r="E108" i="66"/>
  <c r="D108" i="66"/>
  <c r="J107" i="66"/>
  <c r="I107" i="66"/>
  <c r="H107" i="66"/>
  <c r="G107" i="66"/>
  <c r="F107" i="66"/>
  <c r="E107" i="66"/>
  <c r="D107" i="66"/>
  <c r="M106" i="66"/>
  <c r="J106" i="66"/>
  <c r="I106" i="66"/>
  <c r="H106" i="66"/>
  <c r="G106" i="66"/>
  <c r="F106" i="66"/>
  <c r="E106" i="66"/>
  <c r="D106" i="66"/>
  <c r="M105" i="66"/>
  <c r="J105" i="66"/>
  <c r="I105" i="66"/>
  <c r="H105" i="66"/>
  <c r="G105" i="66"/>
  <c r="F105" i="66"/>
  <c r="E105" i="66"/>
  <c r="D105" i="66"/>
  <c r="M104" i="66"/>
  <c r="J104" i="66"/>
  <c r="I104" i="66"/>
  <c r="H104" i="66"/>
  <c r="G104" i="66"/>
  <c r="F104" i="66"/>
  <c r="E104" i="66"/>
  <c r="D104" i="66"/>
  <c r="M103" i="66"/>
  <c r="J103" i="66"/>
  <c r="I103" i="66"/>
  <c r="H103" i="66"/>
  <c r="G103" i="66"/>
  <c r="F103" i="66"/>
  <c r="E103" i="66"/>
  <c r="D103" i="66"/>
  <c r="M102" i="66"/>
  <c r="J102" i="66"/>
  <c r="I102" i="66"/>
  <c r="H102" i="66"/>
  <c r="G102" i="66"/>
  <c r="F102" i="66"/>
  <c r="E102" i="66"/>
  <c r="D102" i="66"/>
  <c r="M101" i="66"/>
  <c r="J101" i="66"/>
  <c r="I101" i="66"/>
  <c r="H101" i="66"/>
  <c r="G101" i="66"/>
  <c r="F101" i="66"/>
  <c r="E101" i="66"/>
  <c r="D101" i="66"/>
  <c r="M100" i="66"/>
  <c r="J100" i="66"/>
  <c r="I100" i="66"/>
  <c r="H100" i="66"/>
  <c r="G100" i="66"/>
  <c r="F100" i="66"/>
  <c r="E100" i="66"/>
  <c r="D100" i="66"/>
  <c r="M99" i="66"/>
  <c r="J99" i="66"/>
  <c r="I99" i="66"/>
  <c r="H99" i="66"/>
  <c r="G99" i="66"/>
  <c r="F99" i="66"/>
  <c r="E99" i="66"/>
  <c r="D99" i="66"/>
  <c r="M98" i="66"/>
  <c r="J98" i="66"/>
  <c r="I98" i="66"/>
  <c r="H98" i="66"/>
  <c r="G98" i="66"/>
  <c r="F98" i="66"/>
  <c r="E98" i="66"/>
  <c r="D98" i="66"/>
  <c r="M97" i="66"/>
  <c r="J97" i="66"/>
  <c r="I97" i="66"/>
  <c r="H97" i="66"/>
  <c r="G97" i="66"/>
  <c r="F97" i="66"/>
  <c r="E97" i="66"/>
  <c r="D97" i="66"/>
  <c r="M96" i="66"/>
  <c r="J96" i="66"/>
  <c r="I96" i="66"/>
  <c r="H96" i="66"/>
  <c r="G96" i="66"/>
  <c r="F96" i="66"/>
  <c r="E96" i="66"/>
  <c r="D96" i="66"/>
  <c r="J95" i="66"/>
  <c r="I95" i="66"/>
  <c r="H95" i="66"/>
  <c r="G95" i="66"/>
  <c r="F95" i="66"/>
  <c r="E95" i="66"/>
  <c r="D95" i="66"/>
  <c r="J94" i="66"/>
  <c r="I94" i="66"/>
  <c r="H94" i="66"/>
  <c r="G94" i="66"/>
  <c r="F94" i="66"/>
  <c r="E94" i="66"/>
  <c r="D94" i="66"/>
  <c r="M93" i="66"/>
  <c r="J93" i="66"/>
  <c r="I93" i="66"/>
  <c r="H93" i="66"/>
  <c r="G93" i="66"/>
  <c r="F93" i="66"/>
  <c r="E93" i="66"/>
  <c r="D93" i="66"/>
  <c r="M92" i="66"/>
  <c r="J92" i="66"/>
  <c r="I92" i="66"/>
  <c r="H92" i="66"/>
  <c r="G92" i="66"/>
  <c r="F92" i="66"/>
  <c r="E92" i="66"/>
  <c r="D92" i="66"/>
  <c r="M91" i="66"/>
  <c r="J91" i="66"/>
  <c r="I91" i="66"/>
  <c r="H91" i="66"/>
  <c r="G91" i="66"/>
  <c r="F91" i="66"/>
  <c r="E91" i="66"/>
  <c r="D91" i="66"/>
  <c r="M90" i="66"/>
  <c r="J90" i="66"/>
  <c r="I90" i="66"/>
  <c r="H90" i="66"/>
  <c r="G90" i="66"/>
  <c r="F90" i="66"/>
  <c r="E90" i="66"/>
  <c r="D90" i="66"/>
  <c r="M89" i="66"/>
  <c r="J89" i="66"/>
  <c r="I89" i="66"/>
  <c r="H89" i="66"/>
  <c r="G89" i="66"/>
  <c r="F89" i="66"/>
  <c r="E89" i="66"/>
  <c r="D89" i="66"/>
  <c r="M88" i="66"/>
  <c r="J88" i="66"/>
  <c r="I88" i="66"/>
  <c r="H88" i="66"/>
  <c r="G88" i="66"/>
  <c r="F88" i="66"/>
  <c r="E88" i="66"/>
  <c r="D88" i="66"/>
  <c r="M87" i="66"/>
  <c r="J87" i="66"/>
  <c r="I87" i="66"/>
  <c r="H87" i="66"/>
  <c r="G87" i="66"/>
  <c r="F87" i="66"/>
  <c r="E87" i="66"/>
  <c r="D87" i="66"/>
  <c r="M86" i="66"/>
  <c r="J86" i="66"/>
  <c r="I86" i="66"/>
  <c r="H86" i="66"/>
  <c r="G86" i="66"/>
  <c r="F86" i="66"/>
  <c r="E86" i="66"/>
  <c r="D86" i="66"/>
  <c r="M207" i="66"/>
  <c r="J207" i="66"/>
  <c r="I207" i="66"/>
  <c r="H207" i="66"/>
  <c r="G207" i="66"/>
  <c r="F207" i="66"/>
  <c r="E207" i="66"/>
  <c r="D207" i="66"/>
  <c r="D191" i="66"/>
  <c r="E191" i="66"/>
  <c r="F191" i="66"/>
  <c r="G191" i="66"/>
  <c r="H191" i="66"/>
  <c r="I191" i="66"/>
  <c r="J191" i="66"/>
  <c r="M191" i="66"/>
  <c r="M208" i="66"/>
  <c r="J208" i="66"/>
  <c r="I208" i="66"/>
  <c r="H208" i="66"/>
  <c r="G208" i="66"/>
  <c r="F208" i="66"/>
  <c r="E208" i="66"/>
  <c r="D208" i="66"/>
  <c r="M206" i="66"/>
  <c r="J206" i="66"/>
  <c r="I206" i="66"/>
  <c r="H206" i="66"/>
  <c r="G206" i="66"/>
  <c r="F206" i="66"/>
  <c r="E206" i="66"/>
  <c r="D206" i="66"/>
  <c r="M205" i="66"/>
  <c r="J205" i="66"/>
  <c r="I205" i="66"/>
  <c r="H205" i="66"/>
  <c r="G205" i="66"/>
  <c r="F205" i="66"/>
  <c r="E205" i="66"/>
  <c r="D205" i="66"/>
  <c r="M204" i="66"/>
  <c r="J204" i="66"/>
  <c r="I204" i="66"/>
  <c r="H204" i="66"/>
  <c r="G204" i="66"/>
  <c r="F204" i="66"/>
  <c r="E204" i="66"/>
  <c r="D204" i="66"/>
  <c r="M202" i="66"/>
  <c r="F202" i="66"/>
  <c r="F186" i="66"/>
  <c r="M192" i="66"/>
  <c r="J192" i="66"/>
  <c r="I192" i="66"/>
  <c r="H192" i="66"/>
  <c r="G192" i="66"/>
  <c r="F192" i="66"/>
  <c r="E192" i="66"/>
  <c r="D192" i="66"/>
  <c r="M190" i="66"/>
  <c r="J190" i="66"/>
  <c r="I190" i="66"/>
  <c r="H190" i="66"/>
  <c r="G190" i="66"/>
  <c r="F190" i="66"/>
  <c r="E190" i="66"/>
  <c r="D190" i="66"/>
  <c r="M189" i="66"/>
  <c r="J189" i="66"/>
  <c r="I189" i="66"/>
  <c r="H189" i="66"/>
  <c r="G189" i="66"/>
  <c r="F189" i="66"/>
  <c r="E189" i="66"/>
  <c r="D189" i="66"/>
  <c r="M188" i="66"/>
  <c r="J188" i="66"/>
  <c r="I188" i="66"/>
  <c r="H188" i="66"/>
  <c r="G188" i="66"/>
  <c r="F188" i="66"/>
  <c r="E188" i="66"/>
  <c r="D188" i="66"/>
  <c r="M186" i="66"/>
  <c r="K203" i="66"/>
  <c r="K187" i="66"/>
  <c r="M185" i="66"/>
  <c r="M193" i="66"/>
  <c r="M194" i="66"/>
  <c r="M195" i="66"/>
  <c r="M196" i="66"/>
  <c r="M197" i="66"/>
  <c r="M198" i="66"/>
  <c r="M199" i="66"/>
  <c r="M200" i="66"/>
  <c r="M201" i="66"/>
  <c r="M209" i="66"/>
  <c r="M210" i="66"/>
  <c r="M211" i="66"/>
  <c r="M212" i="66"/>
  <c r="M213" i="66"/>
  <c r="M214" i="66"/>
  <c r="M215" i="66"/>
  <c r="M184" i="66"/>
  <c r="M183" i="66"/>
  <c r="D50" i="66"/>
  <c r="E50" i="66"/>
  <c r="F50" i="66"/>
  <c r="G50" i="66"/>
  <c r="H50" i="66"/>
  <c r="I50" i="66"/>
  <c r="J50" i="66"/>
  <c r="D51" i="66"/>
  <c r="E51" i="66"/>
  <c r="F51" i="66"/>
  <c r="G51" i="66"/>
  <c r="H51" i="66"/>
  <c r="I51" i="66"/>
  <c r="J51" i="66"/>
  <c r="J49" i="66"/>
  <c r="I49" i="66"/>
  <c r="H49" i="66"/>
  <c r="G49" i="66"/>
  <c r="F49" i="66"/>
  <c r="E49" i="66"/>
  <c r="D49" i="66"/>
  <c r="J48" i="66"/>
  <c r="I48" i="66"/>
  <c r="H48" i="66"/>
  <c r="G48" i="66"/>
  <c r="F48" i="66"/>
  <c r="E48" i="66"/>
  <c r="D48" i="66"/>
  <c r="J47" i="66"/>
  <c r="I47" i="66"/>
  <c r="H47" i="66"/>
  <c r="G47" i="66"/>
  <c r="F47" i="66"/>
  <c r="E47" i="66"/>
  <c r="D47" i="66"/>
  <c r="J46" i="66"/>
  <c r="I46" i="66"/>
  <c r="H46" i="66"/>
  <c r="G46" i="66"/>
  <c r="F46" i="66"/>
  <c r="E46" i="66"/>
  <c r="D46" i="66"/>
  <c r="J45" i="66"/>
  <c r="I45" i="66"/>
  <c r="H45" i="66"/>
  <c r="G45" i="66"/>
  <c r="F45" i="66"/>
  <c r="E45" i="66"/>
  <c r="D45" i="66"/>
  <c r="J44" i="66"/>
  <c r="I44" i="66"/>
  <c r="H44" i="66"/>
  <c r="G44" i="66"/>
  <c r="F44" i="66"/>
  <c r="E44" i="66"/>
  <c r="D44" i="66"/>
  <c r="K43" i="66"/>
  <c r="J43" i="66"/>
  <c r="I43" i="66"/>
  <c r="H43" i="66"/>
  <c r="G43" i="66"/>
  <c r="F43" i="66"/>
  <c r="E43" i="66"/>
  <c r="D43" i="66"/>
  <c r="J42" i="66"/>
  <c r="I42" i="66"/>
  <c r="H42" i="66"/>
  <c r="G42" i="66"/>
  <c r="F42" i="66"/>
  <c r="E42" i="66"/>
  <c r="D42" i="66"/>
  <c r="C34" i="66"/>
  <c r="C35" i="66"/>
  <c r="J215" i="66"/>
  <c r="I215" i="66"/>
  <c r="H215" i="66"/>
  <c r="G215" i="66"/>
  <c r="F215" i="66"/>
  <c r="E215" i="66"/>
  <c r="D215" i="66"/>
  <c r="J214" i="66"/>
  <c r="I214" i="66"/>
  <c r="H214" i="66"/>
  <c r="G214" i="66"/>
  <c r="F214" i="66"/>
  <c r="E214" i="66"/>
  <c r="D214" i="66"/>
  <c r="J213" i="66"/>
  <c r="I213" i="66"/>
  <c r="H213" i="66"/>
  <c r="G213" i="66"/>
  <c r="F213" i="66"/>
  <c r="E213" i="66"/>
  <c r="D213" i="66"/>
  <c r="J212" i="66"/>
  <c r="I212" i="66"/>
  <c r="H212" i="66"/>
  <c r="G212" i="66"/>
  <c r="F212" i="66"/>
  <c r="E212" i="66"/>
  <c r="D212" i="66"/>
  <c r="J211" i="66"/>
  <c r="I211" i="66"/>
  <c r="H211" i="66"/>
  <c r="G211" i="66"/>
  <c r="F211" i="66"/>
  <c r="E211" i="66"/>
  <c r="D211" i="66"/>
  <c r="J210" i="66"/>
  <c r="I210" i="66"/>
  <c r="H210" i="66"/>
  <c r="G210" i="66"/>
  <c r="F210" i="66"/>
  <c r="E210" i="66"/>
  <c r="D210" i="66"/>
  <c r="J209" i="66"/>
  <c r="I209" i="66"/>
  <c r="H209" i="66"/>
  <c r="G209" i="66"/>
  <c r="F209" i="66"/>
  <c r="E209" i="66"/>
  <c r="D209" i="66"/>
  <c r="J203" i="66"/>
  <c r="I203" i="66"/>
  <c r="H203" i="66"/>
  <c r="G203" i="66"/>
  <c r="F203" i="66"/>
  <c r="E203" i="66"/>
  <c r="D203" i="66"/>
  <c r="AA201" i="66"/>
  <c r="J201" i="66"/>
  <c r="I201" i="66"/>
  <c r="H201" i="66"/>
  <c r="G201" i="66"/>
  <c r="F201" i="66"/>
  <c r="E201" i="66"/>
  <c r="D201" i="66"/>
  <c r="J200" i="66"/>
  <c r="I200" i="66"/>
  <c r="H200" i="66"/>
  <c r="G200" i="66"/>
  <c r="F200" i="66"/>
  <c r="E200" i="66"/>
  <c r="D200" i="66"/>
  <c r="J199" i="66"/>
  <c r="I199" i="66"/>
  <c r="H199" i="66"/>
  <c r="G199" i="66"/>
  <c r="F199" i="66"/>
  <c r="E199" i="66"/>
  <c r="D199" i="66"/>
  <c r="J198" i="66"/>
  <c r="I198" i="66"/>
  <c r="H198" i="66"/>
  <c r="G198" i="66"/>
  <c r="F198" i="66"/>
  <c r="E198" i="66"/>
  <c r="D198" i="66"/>
  <c r="J197" i="66"/>
  <c r="I197" i="66"/>
  <c r="H197" i="66"/>
  <c r="G197" i="66"/>
  <c r="F197" i="66"/>
  <c r="E197" i="66"/>
  <c r="D197" i="66"/>
  <c r="J196" i="66"/>
  <c r="I196" i="66"/>
  <c r="H196" i="66"/>
  <c r="G196" i="66"/>
  <c r="F196" i="66"/>
  <c r="E196" i="66"/>
  <c r="D196" i="66"/>
  <c r="D195" i="66"/>
  <c r="E195" i="66"/>
  <c r="F195" i="66"/>
  <c r="G195" i="66"/>
  <c r="H195" i="66"/>
  <c r="I195" i="66"/>
  <c r="J195" i="66"/>
  <c r="J194" i="66"/>
  <c r="I194" i="66"/>
  <c r="H194" i="66"/>
  <c r="G194" i="66"/>
  <c r="F194" i="66"/>
  <c r="E194" i="66"/>
  <c r="D194" i="66"/>
  <c r="D193" i="66"/>
  <c r="E193" i="66"/>
  <c r="F193" i="66"/>
  <c r="G193" i="66"/>
  <c r="H193" i="66"/>
  <c r="I193" i="66"/>
  <c r="J193" i="66"/>
  <c r="L187" i="66"/>
  <c r="J187" i="66"/>
  <c r="I187" i="66"/>
  <c r="H187" i="66"/>
  <c r="G187" i="66"/>
  <c r="F187" i="66"/>
  <c r="E187" i="66"/>
  <c r="D187" i="66"/>
  <c r="AA185" i="66"/>
  <c r="J185" i="66"/>
  <c r="I185" i="66"/>
  <c r="H185" i="66"/>
  <c r="G185" i="66"/>
  <c r="F185" i="66"/>
  <c r="E185" i="66"/>
  <c r="D185" i="66"/>
  <c r="J184" i="66"/>
  <c r="I184" i="66"/>
  <c r="H184" i="66"/>
  <c r="G184" i="66"/>
  <c r="F184" i="66"/>
  <c r="E184" i="66"/>
  <c r="D184" i="66"/>
  <c r="J80" i="66"/>
  <c r="I80" i="66"/>
  <c r="H80" i="66"/>
  <c r="G80" i="66"/>
  <c r="F80" i="66"/>
  <c r="E80" i="66"/>
  <c r="D80" i="66"/>
  <c r="J79" i="66"/>
  <c r="I79" i="66"/>
  <c r="H79" i="66"/>
  <c r="G79" i="66"/>
  <c r="F79" i="66"/>
  <c r="E79" i="66"/>
  <c r="D79" i="66"/>
  <c r="J78" i="66"/>
  <c r="I78" i="66"/>
  <c r="H78" i="66"/>
  <c r="G78" i="66"/>
  <c r="F78" i="66"/>
  <c r="E78" i="66"/>
  <c r="D78" i="66"/>
  <c r="J77" i="66"/>
  <c r="I77" i="66"/>
  <c r="H77" i="66"/>
  <c r="G77" i="66"/>
  <c r="F77" i="66"/>
  <c r="E77" i="66"/>
  <c r="D77" i="66"/>
  <c r="J76" i="66"/>
  <c r="I76" i="66"/>
  <c r="H76" i="66"/>
  <c r="G76" i="66"/>
  <c r="F76" i="66"/>
  <c r="E76" i="66"/>
  <c r="D76" i="66"/>
  <c r="J75" i="66"/>
  <c r="I75" i="66"/>
  <c r="H75" i="66"/>
  <c r="G75" i="66"/>
  <c r="F75" i="66"/>
  <c r="E75" i="66"/>
  <c r="D75" i="66"/>
  <c r="J73" i="66"/>
  <c r="I73" i="66"/>
  <c r="H73" i="66"/>
  <c r="G73" i="66"/>
  <c r="F73" i="66"/>
  <c r="E73" i="66"/>
  <c r="D73" i="66"/>
  <c r="J72" i="66"/>
  <c r="I72" i="66"/>
  <c r="H72" i="66"/>
  <c r="G72" i="66"/>
  <c r="F72" i="66"/>
  <c r="E72" i="66"/>
  <c r="D72" i="66"/>
  <c r="J71" i="66"/>
  <c r="I71" i="66"/>
  <c r="H71" i="66"/>
  <c r="G71" i="66"/>
  <c r="F71" i="66"/>
  <c r="E71" i="66"/>
  <c r="D71" i="66"/>
  <c r="J70" i="66"/>
  <c r="I70" i="66"/>
  <c r="H70" i="66"/>
  <c r="G70" i="66"/>
  <c r="F70" i="66"/>
  <c r="E70" i="66"/>
  <c r="D70" i="66"/>
  <c r="J69" i="66"/>
  <c r="I69" i="66"/>
  <c r="H69" i="66"/>
  <c r="G69" i="66"/>
  <c r="F69" i="66"/>
  <c r="E69" i="66"/>
  <c r="D69" i="66"/>
  <c r="J68" i="66"/>
  <c r="I68" i="66"/>
  <c r="H68" i="66"/>
  <c r="G68" i="66"/>
  <c r="F68" i="66"/>
  <c r="E68" i="66"/>
  <c r="D68" i="66"/>
  <c r="J66" i="66"/>
  <c r="I66" i="66"/>
  <c r="H66" i="66"/>
  <c r="G66" i="66"/>
  <c r="F66" i="66"/>
  <c r="E66" i="66"/>
  <c r="D66" i="66"/>
  <c r="J65" i="66"/>
  <c r="I65" i="66"/>
  <c r="H65" i="66"/>
  <c r="G65" i="66"/>
  <c r="F65" i="66"/>
  <c r="E65" i="66"/>
  <c r="D65" i="66"/>
  <c r="J64" i="66"/>
  <c r="I64" i="66"/>
  <c r="H64" i="66"/>
  <c r="G64" i="66"/>
  <c r="F64" i="66"/>
  <c r="E64" i="66"/>
  <c r="D64" i="66"/>
  <c r="J63" i="66"/>
  <c r="I63" i="66"/>
  <c r="H63" i="66"/>
  <c r="G63" i="66"/>
  <c r="F63" i="66"/>
  <c r="E63" i="66"/>
  <c r="D63" i="66"/>
  <c r="D56" i="66"/>
  <c r="E56" i="66"/>
  <c r="F56" i="66"/>
  <c r="G56" i="66"/>
  <c r="H56" i="66"/>
  <c r="I56" i="66"/>
  <c r="J56" i="66"/>
  <c r="D57" i="66"/>
  <c r="E57" i="66"/>
  <c r="F57" i="66"/>
  <c r="G57" i="66"/>
  <c r="H57" i="66"/>
  <c r="I57" i="66"/>
  <c r="J57" i="66"/>
  <c r="D58" i="66"/>
  <c r="E58" i="66"/>
  <c r="F58" i="66"/>
  <c r="G58" i="66"/>
  <c r="H58" i="66"/>
  <c r="I58" i="66"/>
  <c r="J58" i="66"/>
  <c r="D59" i="66"/>
  <c r="E59" i="66"/>
  <c r="F59" i="66"/>
  <c r="G59" i="66"/>
  <c r="H59" i="66"/>
  <c r="I59" i="66"/>
  <c r="J59" i="66"/>
  <c r="J62" i="66"/>
  <c r="I62" i="66"/>
  <c r="H62" i="66"/>
  <c r="G62" i="66"/>
  <c r="F62" i="66"/>
  <c r="E62" i="66"/>
  <c r="D62" i="66"/>
  <c r="J61" i="66"/>
  <c r="I61" i="66"/>
  <c r="H61" i="66"/>
  <c r="G61" i="66"/>
  <c r="F61" i="66"/>
  <c r="E61" i="66"/>
  <c r="D61" i="66"/>
  <c r="J55" i="66"/>
  <c r="I55" i="66"/>
  <c r="H55" i="66"/>
  <c r="G55" i="66"/>
  <c r="F55" i="66"/>
  <c r="E55" i="66"/>
  <c r="D55" i="66"/>
  <c r="J54" i="66"/>
  <c r="I54" i="66"/>
  <c r="H54" i="66"/>
  <c r="G54" i="66"/>
  <c r="F54" i="66"/>
  <c r="E54" i="66"/>
  <c r="D54" i="66"/>
  <c r="M187" i="66"/>
  <c r="L203" i="66"/>
  <c r="M203" i="66"/>
  <c r="AA174" i="66"/>
  <c r="AA173" i="66"/>
  <c r="AA169" i="66"/>
  <c r="AA166" i="66"/>
  <c r="AA163" i="66"/>
  <c r="AA147" i="66"/>
  <c r="D181" i="66"/>
  <c r="E181" i="66"/>
  <c r="F181" i="66"/>
  <c r="G181" i="66"/>
  <c r="H181" i="66"/>
  <c r="I181" i="66"/>
  <c r="J181" i="66"/>
  <c r="D178" i="66"/>
  <c r="E178" i="66"/>
  <c r="F178" i="66"/>
  <c r="G178" i="66"/>
  <c r="H178" i="66"/>
  <c r="I178" i="66"/>
  <c r="J178" i="66"/>
  <c r="D180" i="66"/>
  <c r="E180" i="66"/>
  <c r="F180" i="66"/>
  <c r="G180" i="66"/>
  <c r="H180" i="66"/>
  <c r="I180" i="66"/>
  <c r="J180" i="66"/>
  <c r="D179" i="66"/>
  <c r="E179" i="66"/>
  <c r="F179" i="66"/>
  <c r="G179" i="66"/>
  <c r="H179" i="66"/>
  <c r="I179" i="66"/>
  <c r="J179" i="66"/>
  <c r="D175" i="66"/>
  <c r="E175" i="66"/>
  <c r="F175" i="66"/>
  <c r="G175" i="66"/>
  <c r="H175" i="66"/>
  <c r="I175" i="66"/>
  <c r="J175" i="66"/>
  <c r="D176" i="66"/>
  <c r="E176" i="66"/>
  <c r="F176" i="66"/>
  <c r="G176" i="66"/>
  <c r="H176" i="66"/>
  <c r="I176" i="66"/>
  <c r="J176" i="66"/>
  <c r="D171" i="66"/>
  <c r="E171" i="66"/>
  <c r="F171" i="66"/>
  <c r="G171" i="66"/>
  <c r="H171" i="66"/>
  <c r="I171" i="66"/>
  <c r="J171" i="66"/>
  <c r="D172" i="66"/>
  <c r="E172" i="66"/>
  <c r="F172" i="66"/>
  <c r="G172" i="66"/>
  <c r="H172" i="66"/>
  <c r="I172" i="66"/>
  <c r="J172" i="66"/>
  <c r="D173" i="66"/>
  <c r="E173" i="66"/>
  <c r="F173" i="66"/>
  <c r="G173" i="66"/>
  <c r="H173" i="66"/>
  <c r="I173" i="66"/>
  <c r="J173" i="66"/>
  <c r="D174" i="66"/>
  <c r="E174" i="66"/>
  <c r="F174" i="66"/>
  <c r="G174" i="66"/>
  <c r="H174" i="66"/>
  <c r="I174" i="66"/>
  <c r="J174" i="66"/>
  <c r="D170" i="66"/>
  <c r="E170" i="66"/>
  <c r="F170" i="66"/>
  <c r="G170" i="66"/>
  <c r="H170" i="66"/>
  <c r="I170" i="66"/>
  <c r="J170" i="66"/>
  <c r="D165" i="66"/>
  <c r="E165" i="66"/>
  <c r="F165" i="66"/>
  <c r="G165" i="66"/>
  <c r="H165" i="66"/>
  <c r="I165" i="66"/>
  <c r="J165" i="66"/>
  <c r="D167" i="66"/>
  <c r="E167" i="66"/>
  <c r="F167" i="66"/>
  <c r="G167" i="66"/>
  <c r="H167" i="66"/>
  <c r="I167" i="66"/>
  <c r="J167" i="66"/>
  <c r="D169" i="66"/>
  <c r="E169" i="66"/>
  <c r="F169" i="66"/>
  <c r="G169" i="66"/>
  <c r="H169" i="66"/>
  <c r="I169" i="66"/>
  <c r="J169" i="66"/>
  <c r="D168" i="66"/>
  <c r="E168" i="66"/>
  <c r="F168" i="66"/>
  <c r="G168" i="66"/>
  <c r="H168" i="66"/>
  <c r="I168" i="66"/>
  <c r="J168" i="66"/>
  <c r="J82" i="66"/>
  <c r="I82" i="66"/>
  <c r="H82" i="66"/>
  <c r="G82" i="66"/>
  <c r="F82" i="66"/>
  <c r="E82" i="66"/>
  <c r="D82" i="66"/>
  <c r="D166" i="66"/>
  <c r="E166" i="66"/>
  <c r="F166" i="66"/>
  <c r="G166" i="66"/>
  <c r="H166" i="66"/>
  <c r="I166" i="66"/>
  <c r="J166" i="66"/>
  <c r="J164" i="66"/>
  <c r="I164" i="66"/>
  <c r="H164" i="66"/>
  <c r="G164" i="66"/>
  <c r="F164" i="66"/>
  <c r="E164" i="66"/>
  <c r="D164" i="66"/>
  <c r="D156" i="66"/>
  <c r="E156" i="66"/>
  <c r="F156" i="66"/>
  <c r="G156" i="66"/>
  <c r="H156" i="66"/>
  <c r="I156" i="66"/>
  <c r="J156" i="66"/>
  <c r="D159" i="66"/>
  <c r="E159" i="66"/>
  <c r="F159" i="66"/>
  <c r="G159" i="66"/>
  <c r="H159" i="66"/>
  <c r="I159" i="66"/>
  <c r="J159" i="66"/>
  <c r="J155" i="66"/>
  <c r="I155" i="66"/>
  <c r="H155" i="66"/>
  <c r="G155" i="66"/>
  <c r="F155" i="66"/>
  <c r="E155" i="66"/>
  <c r="D155" i="66"/>
  <c r="J177" i="66"/>
  <c r="I177" i="66"/>
  <c r="H177" i="66"/>
  <c r="G177" i="66"/>
  <c r="F177" i="66"/>
  <c r="E177" i="66"/>
  <c r="D177" i="66"/>
  <c r="J163" i="66"/>
  <c r="I163" i="66"/>
  <c r="H163" i="66"/>
  <c r="G163" i="66"/>
  <c r="F163" i="66"/>
  <c r="E163" i="66"/>
  <c r="D163" i="66"/>
  <c r="J162" i="66"/>
  <c r="I162" i="66"/>
  <c r="H162" i="66"/>
  <c r="G162" i="66"/>
  <c r="F162" i="66"/>
  <c r="E162" i="66"/>
  <c r="D162" i="66"/>
  <c r="J161" i="66"/>
  <c r="I161" i="66"/>
  <c r="H161" i="66"/>
  <c r="G161" i="66"/>
  <c r="F161" i="66"/>
  <c r="E161" i="66"/>
  <c r="D161" i="66"/>
  <c r="J160" i="66"/>
  <c r="I160" i="66"/>
  <c r="H160" i="66"/>
  <c r="G160" i="66"/>
  <c r="F160" i="66"/>
  <c r="E160" i="66"/>
  <c r="D160" i="66"/>
  <c r="J158" i="66"/>
  <c r="I158" i="66"/>
  <c r="H158" i="66"/>
  <c r="G158" i="66"/>
  <c r="F158" i="66"/>
  <c r="E158" i="66"/>
  <c r="D158" i="66"/>
  <c r="J157" i="66"/>
  <c r="I157" i="66"/>
  <c r="H157" i="66"/>
  <c r="G157" i="66"/>
  <c r="F157" i="66"/>
  <c r="E157" i="66"/>
  <c r="D157" i="66"/>
  <c r="J154" i="66"/>
  <c r="I154" i="66"/>
  <c r="H154" i="66"/>
  <c r="G154" i="66"/>
  <c r="F154" i="66"/>
  <c r="E154" i="66"/>
  <c r="D154" i="66"/>
  <c r="J153" i="66"/>
  <c r="I153" i="66"/>
  <c r="H153" i="66"/>
  <c r="G153" i="66"/>
  <c r="F153" i="66"/>
  <c r="E153" i="66"/>
  <c r="D153" i="66"/>
  <c r="J152" i="66"/>
  <c r="I152" i="66"/>
  <c r="H152" i="66"/>
  <c r="G152" i="66"/>
  <c r="F152" i="66"/>
  <c r="E152" i="66"/>
  <c r="D152" i="66"/>
  <c r="J151" i="66"/>
  <c r="I151" i="66"/>
  <c r="H151" i="66"/>
  <c r="G151" i="66"/>
  <c r="F151" i="66"/>
  <c r="E151" i="66"/>
  <c r="D151" i="66"/>
  <c r="J150" i="66"/>
  <c r="I150" i="66"/>
  <c r="H150" i="66"/>
  <c r="G150" i="66"/>
  <c r="F150" i="66"/>
  <c r="E150" i="66"/>
  <c r="D150" i="66"/>
  <c r="J149" i="66"/>
  <c r="I149" i="66"/>
  <c r="H149" i="66"/>
  <c r="G149" i="66"/>
  <c r="F149" i="66"/>
  <c r="E149" i="66"/>
  <c r="D149" i="66"/>
  <c r="J148" i="66"/>
  <c r="I148" i="66"/>
  <c r="H148" i="66"/>
  <c r="G148" i="66"/>
  <c r="F148" i="66"/>
  <c r="E148" i="66"/>
  <c r="D148" i="66"/>
  <c r="J147" i="66"/>
  <c r="I147" i="66"/>
  <c r="H147" i="66"/>
  <c r="G147" i="66"/>
  <c r="F147" i="66"/>
  <c r="E147" i="66"/>
  <c r="D147" i="66"/>
</calcChain>
</file>

<file path=xl/comments1.xml><?xml version="1.0" encoding="utf-8"?>
<comments xmlns="http://schemas.openxmlformats.org/spreadsheetml/2006/main">
  <authors>
    <author>Mindy Jacobson</author>
  </authors>
  <commentList>
    <comment ref="R152" authorId="0">
      <text>
        <r>
          <rPr>
            <b/>
            <sz val="8"/>
            <color indexed="81"/>
            <rFont val="Tahoma"/>
            <family val="2"/>
          </rPr>
          <t>Mindy Jacobson:</t>
        </r>
        <r>
          <rPr>
            <sz val="8"/>
            <color indexed="81"/>
            <rFont val="Tahoma"/>
            <family val="2"/>
          </rPr>
          <t xml:space="preserve">
[2-FEB-10]
WATLOW p/n TESTED TO DATE:
125CH24A14X-806 (CABLE, 275W, 240Vac)
RAN2010S (TUBULAR 400W, 240Vac)
</t>
        </r>
      </text>
    </comment>
  </commentList>
</comments>
</file>

<file path=xl/sharedStrings.xml><?xml version="1.0" encoding="utf-8"?>
<sst xmlns="http://schemas.openxmlformats.org/spreadsheetml/2006/main" count="1206" uniqueCount="315">
  <si>
    <t>OTS</t>
  </si>
  <si>
    <t>NAME</t>
  </si>
  <si>
    <t>TYPE</t>
  </si>
  <si>
    <t>REV.</t>
  </si>
  <si>
    <t>MTS</t>
  </si>
  <si>
    <t>NOTES</t>
  </si>
  <si>
    <t>No.</t>
  </si>
  <si>
    <t>Level</t>
  </si>
  <si>
    <t>INDENTURE CHART</t>
  </si>
  <si>
    <t>UNITS</t>
  </si>
  <si>
    <t>EA</t>
  </si>
  <si>
    <t>HW</t>
  </si>
  <si>
    <t>PDR</t>
  </si>
  <si>
    <t>delta-PDR</t>
  </si>
  <si>
    <t>FDR</t>
  </si>
  <si>
    <t>XXX</t>
  </si>
  <si>
    <t>DCC No.</t>
  </si>
  <si>
    <t>DCN</t>
  </si>
  <si>
    <t>Subsystem:</t>
  </si>
  <si>
    <t>Reporter:</t>
  </si>
  <si>
    <t>Date:</t>
  </si>
  <si>
    <t>Mindy Jacobson</t>
  </si>
  <si>
    <t>MODEL STATUS</t>
  </si>
  <si>
    <t>DWG STATUS</t>
  </si>
  <si>
    <t>ASSY</t>
  </si>
  <si>
    <t>TopAssy</t>
  </si>
  <si>
    <t>% COMPLETE</t>
  </si>
  <si>
    <t>PRT</t>
  </si>
  <si>
    <t>RH</t>
  </si>
  <si>
    <t>D0901269</t>
  </si>
  <si>
    <t>ADV_LIGO_TCS_RING_HEATER_AND_SHIELD_ASSEM</t>
  </si>
  <si>
    <t>v2</t>
  </si>
  <si>
    <t>E900345-v1</t>
  </si>
  <si>
    <t>D0902351</t>
  </si>
  <si>
    <t>D0902408</t>
  </si>
  <si>
    <t>ADLIGO TCS RING HEATER BACK PLATE RH</t>
  </si>
  <si>
    <t>D0902409</t>
  </si>
  <si>
    <t>ADLIGO TCS RING HEATER BACK PLATE LH</t>
  </si>
  <si>
    <t>D0902410</t>
  </si>
  <si>
    <t>ADLIGO TCS RING HEATER BLOCK</t>
  </si>
  <si>
    <t>D0901279</t>
  </si>
  <si>
    <t>TCS_RING_HEATER_ELEMENT</t>
  </si>
  <si>
    <t>#4-40X.188 FLT HD SKT SCR, SST [18-8 SST]</t>
  </si>
  <si>
    <t>QTY INCL (1) SPR</t>
  </si>
  <si>
    <t>ADLIGO TCS RING HEATER SHIELD</t>
  </si>
  <si>
    <t xml:space="preserve">                     EXTERNAL TO VACUUM</t>
  </si>
  <si>
    <t xml:space="preserve">                     INTERNAL TO VACUUM</t>
  </si>
  <si>
    <t>D0902447</t>
  </si>
  <si>
    <t>LASTI retrofit assy</t>
  </si>
  <si>
    <t>LASTI TCS RING HEATER INSTALLATION RETROFIT</t>
  </si>
  <si>
    <t>V1</t>
  </si>
  <si>
    <t>WATLOW (?)</t>
  </si>
  <si>
    <t>{ REF }</t>
  </si>
  <si>
    <t>D0902448</t>
  </si>
  <si>
    <t>D0902449</t>
  </si>
  <si>
    <t>LASTI TCS RING HEATER BACK PLATE RH</t>
  </si>
  <si>
    <t>LASTI TCS RING HEATER BACK PLATE LH</t>
  </si>
  <si>
    <t>{ }</t>
  </si>
  <si>
    <t>D0902450</t>
  </si>
  <si>
    <t>LASTI TCS RING HEATER BLOCK</t>
  </si>
  <si>
    <t>DWG.TR E900344-V1</t>
  </si>
  <si>
    <t>FH SCR, PHILIPS, #2-56 X 3/16 LG, SST</t>
  </si>
  <si>
    <t>FH SCR, PHILIPS, #4-40 X 3/16 LG, SST</t>
  </si>
  <si>
    <t>D1000270</t>
  </si>
  <si>
    <t>TCS ALLOWABLE RH ELEMENT ENVELOPE</t>
  </si>
  <si>
    <t>VOL</t>
  </si>
  <si>
    <t>CONSTRAINT</t>
  </si>
  <si>
    <t>Dxxxxxxx</t>
  </si>
  <si>
    <t>N/A</t>
  </si>
  <si>
    <t>ALIGO TCS MONOLITH RH SHIELD</t>
  </si>
  <si>
    <t>?</t>
  </si>
  <si>
    <t>DXXXXXXX</t>
  </si>
  <si>
    <t>OTS ?</t>
  </si>
  <si>
    <t xml:space="preserve">Total No. Dwgs = </t>
  </si>
  <si>
    <t xml:space="preserve">Aggregate %-complete = </t>
  </si>
  <si>
    <t>D1000969</t>
  </si>
  <si>
    <t>D1000682</t>
  </si>
  <si>
    <t>[TCS] RH GLASS ROD INSULATOR</t>
  </si>
  <si>
    <t>IN</t>
  </si>
  <si>
    <t>D1000978</t>
  </si>
  <si>
    <t>ALIGO [TCS] RING HEATER ASSY</t>
  </si>
  <si>
    <t>D1000945</t>
  </si>
  <si>
    <t>GLASS ROD RETAINER</t>
  </si>
  <si>
    <t>D1001063</t>
  </si>
  <si>
    <t>E1000154-v1</t>
  </si>
  <si>
    <t>V2</t>
  </si>
  <si>
    <t>NICHROME WIRE, 24 BNC [DIA .5 MM]</t>
  </si>
  <si>
    <t>QTYs ARE PER OPTIC</t>
  </si>
  <si>
    <t>TCS RING HEATER ELEMENT ASSEMBLY, LASTI</t>
  </si>
  <si>
    <t>D1001187</t>
  </si>
  <si>
    <t>either this OR D1001187</t>
  </si>
  <si>
    <t>either this OR D1000945</t>
  </si>
  <si>
    <t>D1000970</t>
  </si>
  <si>
    <t>D1000956</t>
  </si>
  <si>
    <t>D1001016</t>
  </si>
  <si>
    <t>D1000943</t>
  </si>
  <si>
    <t>D1000944</t>
  </si>
  <si>
    <t>SS VENTED SHCS 2-56 X .1875 L</t>
  </si>
  <si>
    <t>SS FHCS 2-56 X .25 L</t>
  </si>
  <si>
    <t>IN-LINE UHV CONNECTOR ASSY</t>
  </si>
  <si>
    <t>ACCUGLASS CONNECTOR 100171</t>
  </si>
  <si>
    <t>PN 100171</t>
  </si>
  <si>
    <t>AccuGlass Inc</t>
  </si>
  <si>
    <t>LOWER QUAD TERM BLOCK TO UPPER QUAD TERM BLOCK</t>
  </si>
  <si>
    <t>INSULATED COPPER WIRE, 28 AWG</t>
  </si>
  <si>
    <t>ORTECH CERAMIC SET SCREW 2-56 X .25 L</t>
  </si>
  <si>
    <t>Ortech</t>
  </si>
  <si>
    <t>UHV MALE 25D CONNECTOR</t>
  </si>
  <si>
    <t>CUSTOM BRKT, 25D CONNECTOR INTERFACE</t>
  </si>
  <si>
    <t>UHV FEMALE 25D CONNECTOR</t>
  </si>
  <si>
    <t>SHIELDED 12-TWISTED PAIR WIRE, ACCUGLASS PN 112143</t>
  </si>
  <si>
    <t>OMEGA</t>
  </si>
  <si>
    <t>PN 112143</t>
  </si>
  <si>
    <t>D1001516</t>
  </si>
  <si>
    <t>D1001517</t>
  </si>
  <si>
    <t>D1001518</t>
  </si>
  <si>
    <t>D1001519</t>
  </si>
  <si>
    <t>D1001520</t>
  </si>
  <si>
    <t>D1001521</t>
  </si>
  <si>
    <t>ALIGO TCS UPPER MONOLITH RH SHIELD</t>
  </si>
  <si>
    <t>WIRE GUIDE BUSHING</t>
  </si>
  <si>
    <t>ALIGO TEST MASS RING HEATER ASSEMBLY [M.A._UF]</t>
  </si>
  <si>
    <t>ALIGO TEST MASS RING HEATER SUPPORT BLOCK</t>
  </si>
  <si>
    <t>ALIGO TEST MASS RING HEATER WIRE INTERSECTION BLOCK</t>
  </si>
  <si>
    <t>ALIGO TEST MASS RING HEATER WIRE PLATE</t>
  </si>
  <si>
    <t>ALIGO TEST MASS RING HEATER INNER RING</t>
  </si>
  <si>
    <t>ALIGO TEST MASS RING HEATER OUTER RING</t>
  </si>
  <si>
    <t>PN EXGG-4CU-26S</t>
  </si>
  <si>
    <t>D1001679</t>
  </si>
  <si>
    <t>D1001680</t>
  </si>
  <si>
    <t xml:space="preserve">                     ELECTRONICS</t>
  </si>
  <si>
    <t>RESERVED for
PROCUREMENT TRACKING</t>
  </si>
  <si>
    <t>aLIGO TCS RH POWER SUPPLY</t>
  </si>
  <si>
    <t>aLIGO TCS RH DRIVER</t>
  </si>
  <si>
    <t>BOARD LAYOUT</t>
  </si>
  <si>
    <t>GERBER FILES</t>
  </si>
  <si>
    <t>SCEMATICS</t>
  </si>
  <si>
    <t>WIRING DIAGRAMS</t>
  </si>
  <si>
    <t>RH POWER SUPPLY ASSY HARDWARE</t>
  </si>
  <si>
    <t>RH DRIVER ASSY HARDWARE</t>
  </si>
  <si>
    <t>aLIGO TCS RH A-D CONVERTER</t>
  </si>
  <si>
    <t>RH A-D CONVERTER ASSY HARDWARE</t>
  </si>
  <si>
    <t>aLIGO TCS RH D-A CONVERTER</t>
  </si>
  <si>
    <t>RH D-A CONVERTER ASSY HARDWARE</t>
  </si>
  <si>
    <t>aLIGO TCS RH IN-VAC CABLE ASSY</t>
  </si>
  <si>
    <t>aLIGO TCS RH IN-AIR CABLE ASSY</t>
  </si>
  <si>
    <t>D1001755</t>
  </si>
  <si>
    <t>D1001756</t>
  </si>
  <si>
    <t>aLIGO [TCS] UPPER SEGMENT RING HEATER ASSY</t>
  </si>
  <si>
    <t>D1001838</t>
  </si>
  <si>
    <t>D1001819</t>
  </si>
  <si>
    <t>RH ELEMENT RETAINER LEFT [9 O'CLOCK POSITION]</t>
  </si>
  <si>
    <t>D1001858</t>
  </si>
  <si>
    <t>RH ELEMENT RETAINER RIGHT [3 O'CLOCK POSITION]</t>
  </si>
  <si>
    <t>D1001850</t>
  </si>
  <si>
    <t>LOWER COPPER PLATE</t>
  </si>
  <si>
    <t>D1001849</t>
  </si>
  <si>
    <t>SS FSHCS-V #4-40 UNC 2A X .25 LONG</t>
  </si>
  <si>
    <t>SS SHCS-V #2-56 UNC 2A X .625 LONG</t>
  </si>
  <si>
    <t>SS HEX NUT #2-56 UNC 2B</t>
  </si>
  <si>
    <t>CZ1105</t>
  </si>
  <si>
    <t>PFA COATED 28 AWG Cu WIRE, 2x 6 IN LENGTH</t>
  </si>
  <si>
    <t>PN 100170</t>
  </si>
  <si>
    <t>ACCUGLASS PIN CONTACT 100170, MALE TYPE T-1, CRIMPED</t>
  </si>
  <si>
    <t>USER END 400 CONNECTOR ASSY</t>
  </si>
  <si>
    <t>aLIGO [TCS] LOWER SEGMENT RING HEATER ASSY</t>
  </si>
  <si>
    <t>D1001895</t>
  </si>
  <si>
    <t>C-210</t>
  </si>
  <si>
    <t>N-256</t>
  </si>
  <si>
    <t>FA-404</t>
  </si>
  <si>
    <t>D1002027</t>
  </si>
  <si>
    <t>PER OPTIC QTY</t>
  </si>
  <si>
    <t>aLIGO SYS-TCS INTEGRATION OF RH WITH TM</t>
  </si>
  <si>
    <t>E1000291</t>
  </si>
  <si>
    <t>aLIGO TCS RH ELEMENT WINDING ASSY</t>
  </si>
  <si>
    <t>D1002047</t>
  </si>
  <si>
    <t>UPPER COPPER PLATE</t>
  </si>
  <si>
    <t>D1002045</t>
  </si>
  <si>
    <t>aLIGO TCS RH ELEMENT WINDING TOOL</t>
  </si>
  <si>
    <t>SS SHCS-V #4-40 UNC 2A X .375 LONG</t>
  </si>
  <si>
    <t>C-406</t>
  </si>
  <si>
    <t>QUANTITY</t>
  </si>
  <si>
    <t>REQ'd</t>
  </si>
  <si>
    <t>SPARE</t>
  </si>
  <si>
    <t>TOT.</t>
  </si>
  <si>
    <t>FT</t>
  </si>
  <si>
    <t>DWG TREE REF. NO.</t>
  </si>
  <si>
    <t>E1000295</t>
  </si>
  <si>
    <t>SOURCE</t>
  </si>
  <si>
    <t>CALIFORNIA INSTITUTE OF TECHNOLOGY</t>
  </si>
  <si>
    <t xml:space="preserve">RELATED DOC. CHANGE NO.: </t>
  </si>
  <si>
    <t>DOCUMENT CONTROL NO.:</t>
  </si>
  <si>
    <t xml:space="preserve">TITLE: </t>
  </si>
  <si>
    <t xml:space="preserve">DATE: </t>
  </si>
  <si>
    <t xml:space="preserve">AUTHOR: </t>
  </si>
  <si>
    <t>M. JACOBSON</t>
  </si>
  <si>
    <t xml:space="preserve">PURPOSE: </t>
  </si>
  <si>
    <t>This document is the formal reference for necessary revisions of each child of the stated assemblies, and the total necessary quantities for all items.</t>
  </si>
  <si>
    <t>V3</t>
  </si>
  <si>
    <t>D1002538</t>
  </si>
  <si>
    <t>SIMPLIFIED GLASS FORMER</t>
  </si>
  <si>
    <t>D1002543</t>
  </si>
  <si>
    <t>RH ELEMENT CONNECTOR, SIMPLIFIED LEFT</t>
  </si>
  <si>
    <t>D1002544</t>
  </si>
  <si>
    <t>RH ELEMENT CONNECTOR, SIMPLIFIED RIGHT</t>
  </si>
  <si>
    <t>D1002986</t>
  </si>
  <si>
    <t>RH ELEMENT SPACER</t>
  </si>
  <si>
    <t>D1003009</t>
  </si>
  <si>
    <t>RH ELEMENT SPACER WHEEL</t>
  </si>
  <si>
    <t>MATERIAL</t>
  </si>
  <si>
    <t>glass</t>
  </si>
  <si>
    <t>NiCr</t>
  </si>
  <si>
    <t>Macor</t>
  </si>
  <si>
    <t>Altima KVS</t>
  </si>
  <si>
    <t>Stainless Steel</t>
  </si>
  <si>
    <t>Cu 110 Alloy</t>
  </si>
  <si>
    <t>PFA coated Cu</t>
  </si>
  <si>
    <t xml:space="preserve">Cu, Au-coated  </t>
  </si>
  <si>
    <t>Al, Au-coated</t>
  </si>
  <si>
    <t>Caltech provides raw material</t>
  </si>
  <si>
    <t>Caltech provided</t>
  </si>
  <si>
    <t>T-402</t>
  </si>
  <si>
    <t>SS Set Screw #4-40 x .125, vented</t>
  </si>
  <si>
    <t>FORMAL DRAWING TREE &amp; BILL OF MATERIALS REFERENCE DOCUMENT</t>
  </si>
  <si>
    <t>aLIGO TCS Ring Heater Parent UHV Cable Assembly</t>
  </si>
  <si>
    <t>for Production</t>
  </si>
  <si>
    <t>E1000699</t>
  </si>
  <si>
    <t>CONTAINING the ASSEMBLY:</t>
  </si>
  <si>
    <t>D1000699</t>
  </si>
  <si>
    <t>WTG Group (PN is for qty 100)</t>
  </si>
  <si>
    <t>UC COMPONENTS</t>
  </si>
  <si>
    <t>trc</t>
  </si>
  <si>
    <t>OZ</t>
  </si>
  <si>
    <t>Caltech Provided</t>
  </si>
  <si>
    <t>GLENAIR</t>
  </si>
  <si>
    <t>PN A31189</t>
  </si>
  <si>
    <t>STAINLESS STEEL CABLE TIE, 1/8 IN</t>
  </si>
  <si>
    <t>D1002420</t>
  </si>
  <si>
    <t>CUSTOM BRACKET ADAPTER</t>
  </si>
  <si>
    <t>C810-N</t>
  </si>
  <si>
    <t>SSHC, 8-32 UNC-2A x 5/8 LONG</t>
  </si>
  <si>
    <t>WF-25-A</t>
  </si>
  <si>
    <t>WASHER, FLAT, #8, .169 ID x .304 OD, .032 THK</t>
  </si>
  <si>
    <t>CABLE ASSY, UPPER HEATER</t>
  </si>
  <si>
    <t>Wire PN EXGG-4CU-26S, 4 CONDUCTORS</t>
  </si>
  <si>
    <t>1PT100KN1515CLA</t>
  </si>
  <si>
    <t xml:space="preserve">CERAMIC Pt RTD  </t>
  </si>
  <si>
    <t>PN 110796</t>
  </si>
  <si>
    <t>UHV SOLDER</t>
  </si>
  <si>
    <t>PN 110797</t>
  </si>
  <si>
    <t>SOLDER FLUX</t>
  </si>
  <si>
    <t>PN 111167</t>
  </si>
  <si>
    <t>BRAID, PEEK DRAWN MONOFILAMENT SHIELDING</t>
  </si>
  <si>
    <t>PN 602258</t>
  </si>
  <si>
    <t>CUSTOM SHIELDED, TWISTED WIRE HARNESS</t>
  </si>
  <si>
    <t>SHIELDED 2-TWISTED PAIR WIRE, ACCUGLASS</t>
  </si>
  <si>
    <t>PN 602257</t>
  </si>
  <si>
    <t>UHV MALE DB25 CONNECTOR</t>
  </si>
  <si>
    <t>DB25 3-PORT CONNECTOR BACKSHELL W/ VENTHOLE</t>
  </si>
  <si>
    <t>600-052</t>
  </si>
  <si>
    <t>STANDARD BRAID CLAMP, GLENAIR</t>
  </si>
  <si>
    <t>CABLE ASSY, LOWER HEATER</t>
  </si>
  <si>
    <t>WF-08-A</t>
  </si>
  <si>
    <t>FLAT WASHER, #8 x .169 ID x .304 OD, .032 THICK, Ag PLATED SS</t>
  </si>
  <si>
    <t>C416-N</t>
  </si>
  <si>
    <t>SSHC, #4-40 UNC-2A X 1 LONG, STAINLESS</t>
  </si>
  <si>
    <t>C414-N</t>
  </si>
  <si>
    <t>SSHC, #4-40 UNC-2A X 7/8 LONG, STAINLESS</t>
  </si>
  <si>
    <t>UHV DB25 BACKSHELL, SINGLE PORT W/ VENT</t>
  </si>
  <si>
    <t>SHIELDED 6-TWISTED PAIR WIRE, ACCUGLASS</t>
  </si>
  <si>
    <t>D1002345</t>
  </si>
  <si>
    <t>ELECTRICAL CONNECTOR BUSHING</t>
  </si>
  <si>
    <t>D1002346</t>
  </si>
  <si>
    <t>ELECTRICAL CONNECTOR NUT PLATE</t>
  </si>
  <si>
    <t>UHV DB25 BACKSHELL, TWO PORTS W/ VENT</t>
  </si>
  <si>
    <t xml:space="preserve">TERM BLOCK TO UPPER QUAD </t>
  </si>
  <si>
    <t>C2012</t>
  </si>
  <si>
    <t>SSHC, 1/4-20 UNC-2A X 3/4 LONG</t>
  </si>
  <si>
    <t>UHV DB25 BACKSHELL, SINGLE PORT, W/ VENT AND FLANGE</t>
  </si>
  <si>
    <t>C-414-N</t>
  </si>
  <si>
    <t>SS</t>
  </si>
  <si>
    <t>Al 6061</t>
  </si>
  <si>
    <t>Cu/Fiberglass</t>
  </si>
  <si>
    <t>Pt / Ceramic</t>
  </si>
  <si>
    <t>see MSDS</t>
  </si>
  <si>
    <t>Peek</t>
  </si>
  <si>
    <t>Cu/Kapton/SS</t>
  </si>
  <si>
    <t>Cu/SS/Peek</t>
  </si>
  <si>
    <t>SS, Ag Plated</t>
  </si>
  <si>
    <t>Ceramic</t>
  </si>
  <si>
    <t>SSHC, #4-40 UNC-2A X 7/8 LONG</t>
  </si>
  <si>
    <t>v1</t>
  </si>
  <si>
    <t>V5</t>
  </si>
  <si>
    <t>V6</t>
  </si>
  <si>
    <t>PN 112734</t>
  </si>
  <si>
    <t>PN 112738</t>
  </si>
  <si>
    <t>-v1</t>
  </si>
  <si>
    <t>-v6</t>
  </si>
  <si>
    <t>E1100950</t>
  </si>
  <si>
    <t>V7</t>
  </si>
  <si>
    <t>D1102074</t>
  </si>
  <si>
    <t>NUT PLATE, UPPER UHV RING HEATER CABLE CONN BRKT</t>
  </si>
  <si>
    <t>D1102077</t>
  </si>
  <si>
    <t>WASHER PLATE</t>
  </si>
  <si>
    <t>HELICOIL INSERT, 1/4-20 x .25 LONG</t>
  </si>
  <si>
    <t>Nitronic 60</t>
  </si>
  <si>
    <t>1185-4EN250</t>
  </si>
  <si>
    <t>AccuGlass PN 6-100000</t>
  </si>
  <si>
    <t>AccuGlass PN 6-100001</t>
  </si>
  <si>
    <t>AccuGlass PN 6-100002</t>
  </si>
  <si>
    <t>AccuGlass PN 6-100004</t>
  </si>
  <si>
    <t>B</t>
  </si>
  <si>
    <t>AccuGlass PN 6-100003-A</t>
  </si>
  <si>
    <t>E1200893</t>
  </si>
  <si>
    <t>E1200893-v1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</si>
</sst>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4"/>
      <name val="Arial Narrow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sz val="11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85808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0" fillId="3" borderId="8" xfId="0" applyNumberFormat="1" applyFill="1" applyBorder="1" applyAlignment="1">
      <alignment horizontal="center" vertical="center"/>
    </xf>
    <xf numFmtId="164" fontId="0" fillId="0" borderId="4" xfId="0" applyNumberFormat="1" applyBorder="1" applyProtection="1"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15" xfId="0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left" indent="4"/>
    </xf>
    <xf numFmtId="0" fontId="6" fillId="0" borderId="17" xfId="0" applyFont="1" applyBorder="1" applyAlignment="1">
      <alignment horizontal="left" vertical="center" wrapText="1" indent="4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2"/>
    </xf>
    <xf numFmtId="0" fontId="6" fillId="0" borderId="17" xfId="0" applyFont="1" applyBorder="1" applyAlignment="1">
      <alignment horizontal="left" vertical="center" wrapText="1" indent="2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 indent="2"/>
    </xf>
    <xf numFmtId="1" fontId="6" fillId="0" borderId="0" xfId="0" applyNumberFormat="1" applyFont="1" applyAlignment="1">
      <alignment horizontal="center"/>
    </xf>
    <xf numFmtId="0" fontId="6" fillId="3" borderId="6" xfId="0" applyFont="1" applyFill="1" applyBorder="1" applyAlignment="1" applyProtection="1">
      <alignment horizontal="left" vertical="center"/>
    </xf>
    <xf numFmtId="2" fontId="6" fillId="0" borderId="12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1" fontId="13" fillId="2" borderId="2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2" fontId="9" fillId="0" borderId="12" xfId="0" applyNumberFormat="1" applyFont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Protection="1">
      <protection locked="0"/>
    </xf>
    <xf numFmtId="0" fontId="2" fillId="0" borderId="17" xfId="0" applyFont="1" applyFill="1" applyBorder="1" applyAlignment="1">
      <alignment horizontal="left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" fillId="0" borderId="17" xfId="0" applyFont="1" applyBorder="1" applyAlignment="1">
      <alignment horizontal="left" vertical="center" wrapText="1" indent="2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31" xfId="0" applyBorder="1"/>
    <xf numFmtId="0" fontId="0" fillId="9" borderId="3" xfId="0" applyFill="1" applyBorder="1"/>
    <xf numFmtId="0" fontId="19" fillId="9" borderId="29" xfId="0" applyFont="1" applyFill="1" applyBorder="1"/>
    <xf numFmtId="0" fontId="0" fillId="9" borderId="29" xfId="0" applyFill="1" applyBorder="1"/>
    <xf numFmtId="0" fontId="0" fillId="9" borderId="29" xfId="0" applyFill="1" applyBorder="1" applyAlignment="1">
      <alignment horizontal="center"/>
    </xf>
    <xf numFmtId="0" fontId="6" fillId="9" borderId="29" xfId="0" applyFont="1" applyFill="1" applyBorder="1"/>
    <xf numFmtId="1" fontId="6" fillId="9" borderId="29" xfId="0" applyNumberFormat="1" applyFont="1" applyFill="1" applyBorder="1" applyAlignment="1">
      <alignment horizontal="center"/>
    </xf>
    <xf numFmtId="0" fontId="0" fillId="9" borderId="30" xfId="0" applyFill="1" applyBorder="1"/>
    <xf numFmtId="0" fontId="0" fillId="9" borderId="22" xfId="0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6" fillId="9" borderId="0" xfId="0" applyFont="1" applyFill="1" applyBorder="1"/>
    <xf numFmtId="1" fontId="6" fillId="9" borderId="0" xfId="0" applyNumberFormat="1" applyFont="1" applyFill="1" applyBorder="1" applyAlignment="1">
      <alignment horizontal="center"/>
    </xf>
    <xf numFmtId="0" fontId="0" fillId="9" borderId="31" xfId="0" applyFill="1" applyBorder="1"/>
    <xf numFmtId="0" fontId="21" fillId="9" borderId="0" xfId="0" applyFont="1" applyFill="1" applyBorder="1"/>
    <xf numFmtId="0" fontId="22" fillId="9" borderId="0" xfId="0" applyFont="1" applyFill="1" applyBorder="1" applyAlignment="1">
      <alignment horizontal="right"/>
    </xf>
    <xf numFmtId="0" fontId="22" fillId="9" borderId="0" xfId="0" applyFont="1" applyFill="1" applyBorder="1"/>
    <xf numFmtId="0" fontId="23" fillId="9" borderId="0" xfId="0" applyFont="1" applyFill="1" applyBorder="1"/>
    <xf numFmtId="0" fontId="21" fillId="9" borderId="0" xfId="0" quotePrefix="1" applyFont="1" applyFill="1" applyBorder="1"/>
    <xf numFmtId="0" fontId="9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quotePrefix="1" applyFont="1" applyFill="1" applyBorder="1"/>
    <xf numFmtId="0" fontId="9" fillId="9" borderId="0" xfId="0" quotePrefix="1" applyFont="1" applyFill="1" applyBorder="1"/>
    <xf numFmtId="0" fontId="6" fillId="9" borderId="0" xfId="0" applyFont="1" applyFill="1" applyBorder="1" applyAlignment="1">
      <alignment horizontal="right"/>
    </xf>
    <xf numFmtId="0" fontId="1" fillId="9" borderId="13" xfId="0" applyFont="1" applyFill="1" applyBorder="1"/>
    <xf numFmtId="0" fontId="6" fillId="9" borderId="14" xfId="0" applyFont="1" applyFill="1" applyBorder="1" applyAlignment="1">
      <alignment horizontal="center"/>
    </xf>
    <xf numFmtId="15" fontId="6" fillId="9" borderId="14" xfId="0" applyNumberFormat="1" applyFont="1" applyFill="1" applyBorder="1" applyAlignment="1">
      <alignment horizontal="center"/>
    </xf>
    <xf numFmtId="0" fontId="1" fillId="9" borderId="22" xfId="0" applyFont="1" applyFill="1" applyBorder="1"/>
    <xf numFmtId="15" fontId="6" fillId="9" borderId="0" xfId="0" applyNumberFormat="1" applyFont="1" applyFill="1" applyBorder="1" applyAlignment="1">
      <alignment horizontal="center"/>
    </xf>
    <xf numFmtId="15" fontId="6" fillId="9" borderId="0" xfId="0" applyNumberFormat="1" applyFont="1" applyFill="1" applyBorder="1" applyAlignment="1">
      <alignment horizontal="right"/>
    </xf>
    <xf numFmtId="0" fontId="0" fillId="9" borderId="32" xfId="0" applyFill="1" applyBorder="1"/>
    <xf numFmtId="0" fontId="5" fillId="9" borderId="19" xfId="0" applyFont="1" applyFill="1" applyBorder="1" applyAlignment="1">
      <alignment vertical="center"/>
    </xf>
    <xf numFmtId="0" fontId="5" fillId="9" borderId="19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vertical="center"/>
    </xf>
    <xf numFmtId="0" fontId="12" fillId="9" borderId="19" xfId="0" applyFont="1" applyFill="1" applyBorder="1" applyAlignment="1">
      <alignment vertical="center"/>
    </xf>
    <xf numFmtId="1" fontId="12" fillId="9" borderId="19" xfId="0" applyNumberFormat="1" applyFont="1" applyFill="1" applyBorder="1" applyAlignment="1">
      <alignment horizontal="center" vertical="center"/>
    </xf>
    <xf numFmtId="1" fontId="9" fillId="9" borderId="19" xfId="0" applyNumberFormat="1" applyFont="1" applyFill="1" applyBorder="1" applyAlignment="1">
      <alignment horizontal="right" vertical="center"/>
    </xf>
    <xf numFmtId="0" fontId="0" fillId="9" borderId="33" xfId="0" applyFill="1" applyBorder="1"/>
    <xf numFmtId="0" fontId="0" fillId="0" borderId="22" xfId="0" applyBorder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/>
    <xf numFmtId="1" fontId="6" fillId="10" borderId="0" xfId="0" applyNumberFormat="1" applyFont="1" applyFill="1" applyAlignment="1">
      <alignment horizontal="center"/>
    </xf>
    <xf numFmtId="0" fontId="0" fillId="10" borderId="12" xfId="0" applyFill="1" applyBorder="1" applyAlignment="1" applyProtection="1">
      <alignment horizontal="center" vertical="center" wrapText="1"/>
      <protection locked="0"/>
    </xf>
    <xf numFmtId="164" fontId="0" fillId="10" borderId="4" xfId="0" applyNumberFormat="1" applyFill="1" applyBorder="1" applyProtection="1">
      <protection locked="0"/>
    </xf>
    <xf numFmtId="0" fontId="0" fillId="10" borderId="0" xfId="0" applyFill="1" applyProtection="1">
      <protection locked="0"/>
    </xf>
    <xf numFmtId="0" fontId="9" fillId="10" borderId="0" xfId="0" applyFont="1" applyFill="1" applyAlignment="1" applyProtection="1">
      <alignment vertical="center"/>
      <protection locked="0"/>
    </xf>
    <xf numFmtId="0" fontId="9" fillId="10" borderId="0" xfId="0" applyFont="1" applyFill="1" applyProtection="1"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/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left" vertical="center" wrapText="1" indent="2"/>
    </xf>
    <xf numFmtId="2" fontId="6" fillId="0" borderId="36" xfId="0" applyNumberFormat="1" applyFont="1" applyBorder="1" applyAlignment="1" applyProtection="1">
      <alignment horizontal="center" vertical="center"/>
    </xf>
    <xf numFmtId="1" fontId="6" fillId="0" borderId="34" xfId="0" applyNumberFormat="1" applyFont="1" applyFill="1" applyBorder="1" applyAlignment="1" applyProtection="1">
      <alignment horizontal="center" vertical="center"/>
    </xf>
    <xf numFmtId="1" fontId="6" fillId="0" borderId="3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8" fillId="0" borderId="33" xfId="0" applyFont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>
      <alignment horizontal="left" vertical="center" wrapText="1" indent="4"/>
    </xf>
    <xf numFmtId="2" fontId="6" fillId="0" borderId="45" xfId="0" applyNumberFormat="1" applyFont="1" applyBorder="1" applyAlignment="1" applyProtection="1">
      <alignment horizontal="center" vertical="center"/>
    </xf>
    <xf numFmtId="1" fontId="6" fillId="0" borderId="41" xfId="0" applyNumberFormat="1" applyFont="1" applyFill="1" applyBorder="1" applyAlignment="1" applyProtection="1">
      <alignment horizontal="center" vertical="center"/>
    </xf>
    <xf numFmtId="1" fontId="6" fillId="0" borderId="41" xfId="0" applyNumberFormat="1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 applyProtection="1">
      <alignment horizontal="center" vertical="center" wrapText="1"/>
      <protection locked="0"/>
    </xf>
    <xf numFmtId="164" fontId="0" fillId="0" borderId="42" xfId="0" applyNumberFormat="1" applyBorder="1" applyProtection="1">
      <protection locked="0"/>
    </xf>
    <xf numFmtId="0" fontId="8" fillId="5" borderId="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vertical="center"/>
      <protection locked="0"/>
    </xf>
    <xf numFmtId="0" fontId="0" fillId="10" borderId="29" xfId="0" applyFill="1" applyBorder="1"/>
    <xf numFmtId="0" fontId="0" fillId="0" borderId="52" xfId="0" applyBorder="1" applyAlignment="1" applyProtection="1">
      <alignment horizontal="center" vertical="center"/>
      <protection locked="0"/>
    </xf>
    <xf numFmtId="0" fontId="0" fillId="10" borderId="29" xfId="0" applyFill="1" applyBorder="1" applyAlignment="1">
      <alignment horizont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>
      <alignment horizontal="left" vertical="center" wrapText="1" indent="2"/>
    </xf>
    <xf numFmtId="2" fontId="6" fillId="0" borderId="50" xfId="0" applyNumberFormat="1" applyFont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1" fontId="6" fillId="0" borderId="33" xfId="0" applyNumberFormat="1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Protection="1"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 wrapText="1"/>
      <protection locked="0"/>
    </xf>
    <xf numFmtId="2" fontId="6" fillId="0" borderId="48" xfId="0" applyNumberFormat="1" applyFont="1" applyBorder="1" applyAlignment="1" applyProtection="1">
      <alignment horizontal="center" vertical="center"/>
    </xf>
    <xf numFmtId="1" fontId="6" fillId="0" borderId="51" xfId="0" applyNumberFormat="1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6" fillId="10" borderId="29" xfId="0" applyFont="1" applyFill="1" applyBorder="1"/>
    <xf numFmtId="1" fontId="6" fillId="10" borderId="29" xfId="0" applyNumberFormat="1" applyFont="1" applyFill="1" applyBorder="1" applyAlignment="1">
      <alignment horizontal="center"/>
    </xf>
    <xf numFmtId="0" fontId="0" fillId="10" borderId="22" xfId="0" applyFill="1" applyBorder="1"/>
    <xf numFmtId="0" fontId="0" fillId="10" borderId="22" xfId="0" applyFill="1" applyBorder="1" applyProtection="1">
      <protection locked="0"/>
    </xf>
    <xf numFmtId="0" fontId="9" fillId="10" borderId="22" xfId="0" applyFont="1" applyFill="1" applyBorder="1" applyAlignment="1" applyProtection="1">
      <alignment vertical="center"/>
      <protection locked="0"/>
    </xf>
    <xf numFmtId="0" fontId="9" fillId="10" borderId="22" xfId="0" applyFont="1" applyFill="1" applyBorder="1" applyProtection="1"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vertical="center"/>
      <protection locked="0"/>
    </xf>
    <xf numFmtId="0" fontId="6" fillId="0" borderId="36" xfId="0" applyFont="1" applyFill="1" applyBorder="1" applyAlignment="1" applyProtection="1">
      <alignment vertical="center"/>
      <protection locked="0"/>
    </xf>
    <xf numFmtId="0" fontId="6" fillId="0" borderId="50" xfId="0" applyFont="1" applyFill="1" applyBorder="1" applyAlignment="1" applyProtection="1">
      <alignment vertical="center"/>
      <protection locked="0"/>
    </xf>
    <xf numFmtId="0" fontId="0" fillId="10" borderId="38" xfId="0" applyFill="1" applyBorder="1" applyAlignment="1" applyProtection="1">
      <alignment horizontal="center" vertical="center"/>
      <protection locked="0"/>
    </xf>
    <xf numFmtId="0" fontId="0" fillId="10" borderId="51" xfId="0" applyFill="1" applyBorder="1" applyAlignment="1" applyProtection="1">
      <alignment vertical="center"/>
      <protection locked="0"/>
    </xf>
    <xf numFmtId="0" fontId="0" fillId="10" borderId="57" xfId="0" applyFill="1" applyBorder="1" applyAlignment="1" applyProtection="1">
      <alignment horizontal="center" vertical="center"/>
      <protection locked="0"/>
    </xf>
    <xf numFmtId="0" fontId="7" fillId="10" borderId="17" xfId="0" applyFont="1" applyFill="1" applyBorder="1" applyAlignment="1" applyProtection="1">
      <alignment horizontal="center" vertical="center"/>
    </xf>
    <xf numFmtId="0" fontId="7" fillId="10" borderId="56" xfId="0" applyFont="1" applyFill="1" applyBorder="1" applyAlignment="1" applyProtection="1">
      <alignment horizontal="center" vertical="center"/>
    </xf>
    <xf numFmtId="0" fontId="0" fillId="10" borderId="52" xfId="0" applyFill="1" applyBorder="1" applyAlignment="1" applyProtection="1">
      <alignment horizontal="center" vertical="center"/>
      <protection locked="0"/>
    </xf>
    <xf numFmtId="0" fontId="0" fillId="10" borderId="56" xfId="0" applyFill="1" applyBorder="1" applyAlignment="1" applyProtection="1">
      <alignment horizontal="center" vertical="center"/>
      <protection locked="0"/>
    </xf>
    <xf numFmtId="0" fontId="0" fillId="10" borderId="56" xfId="0" applyFill="1" applyBorder="1" applyAlignment="1" applyProtection="1">
      <alignment horizontal="center" vertical="center" wrapText="1"/>
      <protection locked="0"/>
    </xf>
    <xf numFmtId="0" fontId="6" fillId="10" borderId="17" xfId="0" applyFont="1" applyFill="1" applyBorder="1" applyAlignment="1">
      <alignment horizontal="left" indent="4"/>
    </xf>
    <xf numFmtId="2" fontId="6" fillId="10" borderId="48" xfId="0" applyNumberFormat="1" applyFont="1" applyFill="1" applyBorder="1" applyAlignment="1" applyProtection="1">
      <alignment horizontal="center" vertical="center"/>
    </xf>
    <xf numFmtId="1" fontId="6" fillId="10" borderId="51" xfId="0" applyNumberFormat="1" applyFont="1" applyFill="1" applyBorder="1" applyAlignment="1" applyProtection="1">
      <alignment horizontal="center" vertical="center"/>
    </xf>
    <xf numFmtId="0" fontId="0" fillId="10" borderId="48" xfId="0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righ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horizontal="left" indent="6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right" vertical="center" wrapText="1"/>
      <protection locked="0"/>
    </xf>
    <xf numFmtId="0" fontId="6" fillId="0" borderId="43" xfId="0" applyFont="1" applyFill="1" applyBorder="1" applyAlignment="1">
      <alignment horizontal="left" indent="4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horizontal="left" indent="8"/>
    </xf>
    <xf numFmtId="0" fontId="13" fillId="10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" fontId="6" fillId="3" borderId="26" xfId="0" applyNumberFormat="1" applyFont="1" applyFill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</xf>
    <xf numFmtId="0" fontId="14" fillId="6" borderId="39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14" fillId="6" borderId="34" xfId="0" applyFont="1" applyFill="1" applyBorder="1" applyAlignment="1">
      <alignment horizontal="left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14" fillId="7" borderId="34" xfId="0" applyFont="1" applyFill="1" applyBorder="1" applyAlignment="1">
      <alignment horizontal="left" vertical="center"/>
    </xf>
    <xf numFmtId="49" fontId="8" fillId="9" borderId="16" xfId="0" applyNumberFormat="1" applyFont="1" applyFill="1" applyBorder="1" applyAlignment="1">
      <alignment horizontal="center" vertical="center" textRotation="90"/>
    </xf>
    <xf numFmtId="49" fontId="8" fillId="9" borderId="18" xfId="0" applyNumberFormat="1" applyFont="1" applyFill="1" applyBorder="1" applyAlignment="1">
      <alignment horizontal="center" vertical="center" textRotation="90"/>
    </xf>
    <xf numFmtId="49" fontId="8" fillId="9" borderId="23" xfId="0" applyNumberFormat="1" applyFont="1" applyFill="1" applyBorder="1" applyAlignment="1">
      <alignment horizontal="center" vertical="center" textRotation="90"/>
    </xf>
    <xf numFmtId="49" fontId="8" fillId="4" borderId="30" xfId="0" applyNumberFormat="1" applyFont="1" applyFill="1" applyBorder="1" applyAlignment="1">
      <alignment horizontal="center" vertical="center" textRotation="90"/>
    </xf>
    <xf numFmtId="49" fontId="8" fillId="4" borderId="31" xfId="0" applyNumberFormat="1" applyFont="1" applyFill="1" applyBorder="1" applyAlignment="1">
      <alignment horizontal="center" vertical="center" textRotation="90"/>
    </xf>
    <xf numFmtId="49" fontId="8" fillId="4" borderId="33" xfId="0" applyNumberFormat="1" applyFont="1" applyFill="1" applyBorder="1" applyAlignment="1">
      <alignment horizontal="center" vertical="center" textRotation="90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horizontal="left"/>
    </xf>
    <xf numFmtId="15" fontId="0" fillId="9" borderId="0" xfId="0" applyNumberFormat="1" applyFill="1" applyBorder="1" applyAlignment="1">
      <alignment horizontal="left"/>
    </xf>
  </cellXfs>
  <cellStyles count="1">
    <cellStyle name="Normal" xfId="0" builtinId="0"/>
  </cellStyles>
  <dxfs count="62">
    <dxf>
      <font>
        <color theme="0" tint="-4.9989318521683403E-2"/>
      </font>
      <fill>
        <patternFill>
          <bgColor theme="0" tint="-0.49998474074526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333399"/>
      <color rgb="FF3333CC"/>
      <color rgb="FF0000FF"/>
      <color rgb="FFB85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42332</xdr:rowOff>
    </xdr:from>
    <xdr:to>
      <xdr:col>0</xdr:col>
      <xdr:colOff>755646</xdr:colOff>
      <xdr:row>3</xdr:row>
      <xdr:rowOff>117473</xdr:rowOff>
    </xdr:to>
    <xdr:pic>
      <xdr:nvPicPr>
        <xdr:cNvPr id="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6" y="21166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50"/>
    <pageSetUpPr fitToPage="1"/>
  </sheetPr>
  <dimension ref="A1:CA539"/>
  <sheetViews>
    <sheetView tabSelected="1" zoomScale="80" zoomScaleNormal="80" workbookViewId="0">
      <pane ySplit="39" topLeftCell="A123" activePane="bottomLeft" state="frozen"/>
      <selection pane="bottomLeft" activeCell="Y135" sqref="Y135"/>
    </sheetView>
  </sheetViews>
  <sheetFormatPr defaultRowHeight="12.75" x14ac:dyDescent="0.2"/>
  <cols>
    <col min="1" max="1" width="13.140625" customWidth="1"/>
    <col min="2" max="2" width="27.5703125" customWidth="1"/>
    <col min="3" max="3" width="5.7109375" customWidth="1"/>
    <col min="4" max="8" width="2.5703125" customWidth="1"/>
    <col min="9" max="10" width="2.5703125" hidden="1" customWidth="1"/>
    <col min="11" max="11" width="6.7109375" customWidth="1"/>
    <col min="12" max="12" width="7.85546875" customWidth="1"/>
    <col min="13" max="13" width="5.5703125" customWidth="1"/>
    <col min="14" max="14" width="6.85546875" bestFit="1" customWidth="1"/>
    <col min="15" max="15" width="10.7109375" style="1" customWidth="1"/>
    <col min="16" max="16" width="12.5703125" style="1" customWidth="1"/>
    <col min="17" max="17" width="19" customWidth="1"/>
    <col min="18" max="18" width="64.85546875" customWidth="1"/>
    <col min="19" max="19" width="9.5703125" style="24" customWidth="1"/>
    <col min="20" max="21" width="0" style="38" hidden="1" customWidth="1"/>
    <col min="22" max="22" width="9.7109375" customWidth="1"/>
    <col min="23" max="24" width="5.42578125" hidden="1" customWidth="1"/>
    <col min="25" max="25" width="5.42578125" customWidth="1"/>
    <col min="26" max="26" width="5.42578125" hidden="1" customWidth="1"/>
    <col min="27" max="27" width="15.85546875" hidden="1" customWidth="1"/>
    <col min="28" max="28" width="10.140625" hidden="1" customWidth="1"/>
    <col min="29" max="30" width="9.5703125" hidden="1" customWidth="1"/>
    <col min="31" max="79" width="9.140625" style="139"/>
  </cols>
  <sheetData>
    <row r="1" spans="1:31" s="139" customFormat="1" ht="13.5" thickBot="1" x14ac:dyDescent="0.25">
      <c r="O1" s="140"/>
      <c r="P1" s="140"/>
      <c r="S1" s="141"/>
      <c r="T1" s="142"/>
      <c r="U1" s="142"/>
    </row>
    <row r="2" spans="1:31" ht="18" x14ac:dyDescent="0.25">
      <c r="A2" s="99"/>
      <c r="B2" s="100" t="s">
        <v>189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2"/>
      <c r="Q2" s="101"/>
      <c r="R2" s="101"/>
      <c r="S2" s="103"/>
      <c r="T2" s="104"/>
      <c r="U2" s="104"/>
      <c r="V2" s="101"/>
      <c r="W2" s="101"/>
      <c r="X2" s="101"/>
      <c r="Y2" s="105"/>
      <c r="Z2" s="168"/>
      <c r="AA2" s="168"/>
      <c r="AB2" s="168"/>
      <c r="AC2" s="168"/>
      <c r="AD2" s="169"/>
      <c r="AE2" s="234"/>
    </row>
    <row r="3" spans="1:31" x14ac:dyDescent="0.2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  <c r="P3" s="108"/>
      <c r="Q3" s="107"/>
      <c r="R3" s="107"/>
      <c r="S3" s="109"/>
      <c r="T3" s="110"/>
      <c r="U3" s="110"/>
      <c r="V3" s="107"/>
      <c r="W3" s="107"/>
      <c r="X3" s="107"/>
      <c r="Y3" s="111"/>
      <c r="Z3" s="76"/>
      <c r="AA3" s="76"/>
      <c r="AB3" s="76"/>
      <c r="AC3" s="76"/>
      <c r="AD3" s="98"/>
      <c r="AE3" s="234"/>
    </row>
    <row r="4" spans="1:31" x14ac:dyDescent="0.2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/>
      <c r="Q4" s="107"/>
      <c r="R4" s="107"/>
      <c r="S4" s="109"/>
      <c r="T4" s="110"/>
      <c r="U4" s="110"/>
      <c r="V4" s="107"/>
      <c r="W4" s="107"/>
      <c r="X4" s="107"/>
      <c r="Y4" s="111"/>
      <c r="Z4" s="76"/>
      <c r="AA4" s="76"/>
      <c r="AB4" s="76"/>
      <c r="AC4" s="76"/>
      <c r="AD4" s="98"/>
      <c r="AE4" s="234"/>
    </row>
    <row r="5" spans="1:3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08"/>
      <c r="Q5" s="107"/>
      <c r="R5" s="107"/>
      <c r="S5" s="109"/>
      <c r="T5" s="110"/>
      <c r="U5" s="110"/>
      <c r="V5" s="107"/>
      <c r="W5" s="107"/>
      <c r="X5" s="107"/>
      <c r="Y5" s="111"/>
      <c r="Z5" s="76"/>
      <c r="AA5" s="76"/>
      <c r="AB5" s="76"/>
      <c r="AC5" s="76"/>
      <c r="AD5" s="98"/>
      <c r="AE5" s="234"/>
    </row>
    <row r="6" spans="1:31" ht="18" x14ac:dyDescent="0.25">
      <c r="A6" s="106"/>
      <c r="B6" s="150" t="s">
        <v>223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108"/>
      <c r="Q6" s="107"/>
      <c r="R6" s="107"/>
      <c r="S6" s="109"/>
      <c r="T6" s="110"/>
      <c r="U6" s="110"/>
      <c r="V6" s="107"/>
      <c r="W6" s="107"/>
      <c r="X6" s="107"/>
      <c r="Y6" s="111"/>
      <c r="Z6" s="76"/>
      <c r="AA6" s="76"/>
      <c r="AB6" s="76"/>
      <c r="AC6" s="76"/>
      <c r="AD6" s="98"/>
      <c r="AE6" s="234"/>
    </row>
    <row r="7" spans="1:31" ht="15.75" x14ac:dyDescent="0.25">
      <c r="A7" s="106"/>
      <c r="B7" s="112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P7" s="108"/>
      <c r="Q7" s="107"/>
      <c r="R7" s="107"/>
      <c r="S7" s="109"/>
      <c r="T7" s="110"/>
      <c r="U7" s="110"/>
      <c r="V7" s="107"/>
      <c r="W7" s="107"/>
      <c r="X7" s="107"/>
      <c r="Y7" s="111"/>
      <c r="Z7" s="76"/>
      <c r="AA7" s="76"/>
      <c r="AB7" s="76"/>
      <c r="AC7" s="76"/>
      <c r="AD7" s="98"/>
      <c r="AE7" s="234"/>
    </row>
    <row r="8" spans="1:31" ht="15.75" x14ac:dyDescent="0.25">
      <c r="A8" s="106"/>
      <c r="B8" s="113" t="s">
        <v>192</v>
      </c>
      <c r="C8" s="112" t="s">
        <v>224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  <c r="P8" s="108"/>
      <c r="Q8" s="107"/>
      <c r="R8" s="107"/>
      <c r="S8" s="109"/>
      <c r="T8" s="110"/>
      <c r="U8" s="110"/>
      <c r="V8" s="107"/>
      <c r="W8" s="107"/>
      <c r="X8" s="107"/>
      <c r="Y8" s="111"/>
      <c r="Z8" s="76"/>
      <c r="AA8" s="76"/>
      <c r="AB8" s="76"/>
      <c r="AC8" s="76"/>
      <c r="AD8" s="98"/>
      <c r="AE8" s="234"/>
    </row>
    <row r="9" spans="1:31" ht="14.25" x14ac:dyDescent="0.2">
      <c r="A9" s="106"/>
      <c r="B9" s="113"/>
      <c r="C9" s="115" t="s">
        <v>225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8"/>
      <c r="Q9" s="107"/>
      <c r="R9" s="107"/>
      <c r="S9" s="109"/>
      <c r="T9" s="110"/>
      <c r="U9" s="110"/>
      <c r="V9" s="107"/>
      <c r="W9" s="107"/>
      <c r="X9" s="107"/>
      <c r="Y9" s="111"/>
      <c r="Z9" s="76"/>
      <c r="AA9" s="76"/>
      <c r="AB9" s="76"/>
      <c r="AC9" s="76"/>
      <c r="AD9" s="98"/>
      <c r="AE9" s="234"/>
    </row>
    <row r="10" spans="1:31" x14ac:dyDescent="0.2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108"/>
      <c r="Q10" s="107"/>
      <c r="R10" s="107"/>
      <c r="S10" s="109"/>
      <c r="T10" s="110"/>
      <c r="U10" s="110"/>
      <c r="V10" s="107"/>
      <c r="W10" s="107"/>
      <c r="X10" s="107"/>
      <c r="Y10" s="111"/>
      <c r="Z10" s="76"/>
      <c r="AA10" s="76"/>
      <c r="AB10" s="76"/>
      <c r="AC10" s="76"/>
      <c r="AD10" s="98"/>
      <c r="AE10" s="234"/>
    </row>
    <row r="11" spans="1:31" ht="15.75" x14ac:dyDescent="0.25">
      <c r="A11" s="106"/>
      <c r="B11" s="109" t="s">
        <v>191</v>
      </c>
      <c r="C11" s="297" t="s">
        <v>226</v>
      </c>
      <c r="D11" s="297"/>
      <c r="E11" s="297"/>
      <c r="F11" s="116" t="s">
        <v>297</v>
      </c>
      <c r="G11" s="117"/>
      <c r="H11" s="107"/>
      <c r="I11" s="107"/>
      <c r="J11" s="107"/>
      <c r="K11" s="107"/>
      <c r="L11" s="107"/>
      <c r="M11" s="107"/>
      <c r="N11" s="107"/>
      <c r="O11" s="108"/>
      <c r="P11" s="108"/>
      <c r="Q11" s="107"/>
      <c r="R11" s="107"/>
      <c r="S11" s="109"/>
      <c r="T11" s="110"/>
      <c r="U11" s="110"/>
      <c r="V11" s="107"/>
      <c r="W11" s="107"/>
      <c r="X11" s="107"/>
      <c r="Y11" s="111"/>
      <c r="Z11" s="76"/>
      <c r="AA11" s="76"/>
      <c r="AB11" s="76"/>
      <c r="AC11" s="76"/>
      <c r="AD11" s="98"/>
      <c r="AE11" s="234"/>
    </row>
    <row r="12" spans="1:31" ht="14.25" x14ac:dyDescent="0.2">
      <c r="A12" s="106"/>
      <c r="B12" s="118" t="s">
        <v>190</v>
      </c>
      <c r="C12" s="299" t="s">
        <v>313</v>
      </c>
      <c r="D12" s="299"/>
      <c r="E12" s="299"/>
      <c r="F12" s="119" t="s">
        <v>296</v>
      </c>
      <c r="G12" s="114"/>
      <c r="H12" s="107"/>
      <c r="I12" s="107"/>
      <c r="J12" s="107"/>
      <c r="K12" s="107"/>
      <c r="L12" s="107"/>
      <c r="M12" s="107"/>
      <c r="N12" s="107"/>
      <c r="O12" s="108"/>
      <c r="P12" s="108"/>
      <c r="Q12" s="107"/>
      <c r="R12" s="107"/>
      <c r="S12" s="109"/>
      <c r="T12" s="110"/>
      <c r="U12" s="110"/>
      <c r="V12" s="107"/>
      <c r="W12" s="107"/>
      <c r="X12" s="107"/>
      <c r="Y12" s="111"/>
      <c r="Z12" s="76"/>
      <c r="AA12" s="76"/>
      <c r="AB12" s="76"/>
      <c r="AC12" s="76"/>
      <c r="AD12" s="98"/>
      <c r="AE12" s="234"/>
    </row>
    <row r="13" spans="1:31" x14ac:dyDescent="0.2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P13" s="108"/>
      <c r="Q13" s="107"/>
      <c r="R13" s="107"/>
      <c r="S13" s="109"/>
      <c r="T13" s="110"/>
      <c r="U13" s="110"/>
      <c r="V13" s="107"/>
      <c r="W13" s="107"/>
      <c r="X13" s="107"/>
      <c r="Y13" s="111"/>
      <c r="Z13" s="76"/>
      <c r="AA13" s="76"/>
      <c r="AB13" s="76"/>
      <c r="AC13" s="76"/>
      <c r="AD13" s="98"/>
      <c r="AE13" s="234"/>
    </row>
    <row r="14" spans="1:31" ht="15" x14ac:dyDescent="0.2">
      <c r="A14" s="106"/>
      <c r="B14" s="109" t="s">
        <v>227</v>
      </c>
      <c r="C14" s="298" t="s">
        <v>114</v>
      </c>
      <c r="D14" s="298"/>
      <c r="E14" s="298"/>
      <c r="F14" s="120" t="s">
        <v>297</v>
      </c>
      <c r="G14" s="109"/>
      <c r="H14" s="107"/>
      <c r="I14" s="107"/>
      <c r="J14" s="107"/>
      <c r="K14" s="107"/>
      <c r="L14" s="107"/>
      <c r="M14" s="107"/>
      <c r="N14" s="107"/>
      <c r="O14" s="108"/>
      <c r="P14" s="108"/>
      <c r="Q14" s="107"/>
      <c r="R14" s="107"/>
      <c r="S14" s="109"/>
      <c r="T14" s="110"/>
      <c r="U14" s="110"/>
      <c r="V14" s="107"/>
      <c r="W14" s="107"/>
      <c r="X14" s="107"/>
      <c r="Y14" s="111"/>
      <c r="Z14" s="76"/>
      <c r="AA14" s="76"/>
      <c r="AB14" s="76"/>
      <c r="AC14" s="76"/>
      <c r="AD14" s="98"/>
      <c r="AE14" s="234"/>
    </row>
    <row r="15" spans="1:31" x14ac:dyDescent="0.2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/>
      <c r="P15" s="108"/>
      <c r="Q15" s="107"/>
      <c r="R15" s="107"/>
      <c r="S15" s="109"/>
      <c r="T15" s="110"/>
      <c r="U15" s="110"/>
      <c r="V15" s="107"/>
      <c r="W15" s="107"/>
      <c r="X15" s="107"/>
      <c r="Y15" s="111"/>
      <c r="Z15" s="76"/>
      <c r="AA15" s="76"/>
      <c r="AB15" s="76"/>
      <c r="AC15" s="76"/>
      <c r="AD15" s="98"/>
      <c r="AE15" s="234"/>
    </row>
    <row r="16" spans="1:31" x14ac:dyDescent="0.2">
      <c r="A16" s="106"/>
      <c r="B16" s="121" t="s">
        <v>194</v>
      </c>
      <c r="C16" s="109" t="s">
        <v>195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P16" s="108"/>
      <c r="Q16" s="107"/>
      <c r="R16" s="107"/>
      <c r="S16" s="109"/>
      <c r="T16" s="110"/>
      <c r="U16" s="110"/>
      <c r="V16" s="107"/>
      <c r="W16" s="107"/>
      <c r="X16" s="107"/>
      <c r="Y16" s="111"/>
      <c r="Z16" s="76"/>
      <c r="AA16" s="76"/>
      <c r="AB16" s="76"/>
      <c r="AC16" s="76"/>
      <c r="AD16" s="98"/>
      <c r="AE16" s="234"/>
    </row>
    <row r="17" spans="1:31" x14ac:dyDescent="0.2">
      <c r="A17" s="106"/>
      <c r="B17" s="121" t="s">
        <v>193</v>
      </c>
      <c r="C17" s="300">
        <v>41192</v>
      </c>
      <c r="D17" s="300"/>
      <c r="E17" s="300"/>
      <c r="F17" s="300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7"/>
      <c r="R17" s="107"/>
      <c r="S17" s="109"/>
      <c r="T17" s="110"/>
      <c r="U17" s="110"/>
      <c r="V17" s="107"/>
      <c r="W17" s="107"/>
      <c r="X17" s="107"/>
      <c r="Y17" s="111"/>
      <c r="Z17" s="76"/>
      <c r="AA17" s="76"/>
      <c r="AB17" s="76"/>
      <c r="AC17" s="76"/>
      <c r="AD17" s="98"/>
      <c r="AE17" s="234"/>
    </row>
    <row r="18" spans="1:31" x14ac:dyDescent="0.2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8"/>
      <c r="Q18" s="107"/>
      <c r="R18" s="107"/>
      <c r="S18" s="109"/>
      <c r="T18" s="110"/>
      <c r="U18" s="110"/>
      <c r="V18" s="107"/>
      <c r="W18" s="107"/>
      <c r="X18" s="107"/>
      <c r="Y18" s="111"/>
      <c r="Z18" s="76"/>
      <c r="AA18" s="76"/>
      <c r="AB18" s="76"/>
      <c r="AC18" s="76"/>
      <c r="AD18" s="98"/>
      <c r="AE18" s="234"/>
    </row>
    <row r="19" spans="1:31" x14ac:dyDescent="0.2">
      <c r="A19" s="106"/>
      <c r="B19" s="121" t="s">
        <v>196</v>
      </c>
      <c r="C19" s="109" t="s">
        <v>197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7"/>
      <c r="R19" s="107"/>
      <c r="S19" s="109"/>
      <c r="T19" s="110"/>
      <c r="U19" s="110"/>
      <c r="V19" s="107"/>
      <c r="W19" s="107"/>
      <c r="X19" s="107"/>
      <c r="Y19" s="111"/>
      <c r="Z19" s="76"/>
      <c r="AA19" s="76"/>
      <c r="AB19" s="76"/>
      <c r="AC19" s="76"/>
      <c r="AD19" s="98"/>
      <c r="AE19" s="234"/>
    </row>
    <row r="20" spans="1:31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108"/>
      <c r="Q20" s="107"/>
      <c r="R20" s="107"/>
      <c r="S20" s="109"/>
      <c r="T20" s="110"/>
      <c r="U20" s="110"/>
      <c r="V20" s="107"/>
      <c r="W20" s="107"/>
      <c r="X20" s="107"/>
      <c r="Y20" s="111"/>
      <c r="Z20" s="76"/>
      <c r="AA20" s="76"/>
      <c r="AB20" s="76"/>
      <c r="AC20" s="76"/>
      <c r="AD20" s="98"/>
      <c r="AE20" s="234"/>
    </row>
    <row r="21" spans="1:31" hidden="1" x14ac:dyDescent="0.2">
      <c r="A21" s="13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7"/>
      <c r="Q21" s="76"/>
      <c r="R21" s="76"/>
      <c r="S21" s="137"/>
      <c r="T21" s="138"/>
      <c r="U21" s="138"/>
      <c r="V21" s="76"/>
      <c r="W21" s="76"/>
      <c r="X21" s="76"/>
      <c r="Y21" s="98"/>
      <c r="Z21" s="76"/>
      <c r="AA21" s="76"/>
      <c r="AB21" s="76"/>
      <c r="AC21" s="76"/>
      <c r="AD21" s="98"/>
      <c r="AE21" s="234"/>
    </row>
    <row r="22" spans="1:31" hidden="1" x14ac:dyDescent="0.2">
      <c r="A22" s="13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7"/>
      <c r="Q22" s="76"/>
      <c r="R22" s="76"/>
      <c r="S22" s="137"/>
      <c r="T22" s="138"/>
      <c r="U22" s="138"/>
      <c r="V22" s="76"/>
      <c r="W22" s="76"/>
      <c r="X22" s="76"/>
      <c r="Y22" s="98"/>
      <c r="Z22" s="76"/>
      <c r="AA22" s="76"/>
      <c r="AB22" s="76"/>
      <c r="AC22" s="76"/>
      <c r="AD22" s="98"/>
      <c r="AE22" s="234"/>
    </row>
    <row r="23" spans="1:31" hidden="1" x14ac:dyDescent="0.2">
      <c r="A23" s="13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  <c r="P23" s="77"/>
      <c r="Q23" s="76"/>
      <c r="R23" s="76"/>
      <c r="S23" s="137"/>
      <c r="T23" s="138"/>
      <c r="U23" s="138"/>
      <c r="V23" s="76"/>
      <c r="W23" s="76"/>
      <c r="X23" s="76"/>
      <c r="Y23" s="98"/>
      <c r="Z23" s="76"/>
      <c r="AA23" s="76"/>
      <c r="AB23" s="76"/>
      <c r="AC23" s="76"/>
      <c r="AD23" s="98"/>
      <c r="AE23" s="234"/>
    </row>
    <row r="24" spans="1:31" hidden="1" x14ac:dyDescent="0.2">
      <c r="A24" s="13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7"/>
      <c r="Q24" s="76"/>
      <c r="R24" s="76"/>
      <c r="S24" s="137"/>
      <c r="T24" s="138"/>
      <c r="U24" s="138"/>
      <c r="V24" s="76"/>
      <c r="W24" s="76"/>
      <c r="X24" s="76"/>
      <c r="Y24" s="98"/>
      <c r="Z24" s="76"/>
      <c r="AA24" s="76"/>
      <c r="AB24" s="76"/>
      <c r="AC24" s="76"/>
      <c r="AD24" s="98"/>
      <c r="AE24" s="234"/>
    </row>
    <row r="25" spans="1:31" hidden="1" x14ac:dyDescent="0.2">
      <c r="A25" s="13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7"/>
      <c r="Q25" s="76"/>
      <c r="R25" s="76"/>
      <c r="S25" s="137"/>
      <c r="T25" s="138"/>
      <c r="U25" s="138"/>
      <c r="V25" s="76"/>
      <c r="W25" s="76"/>
      <c r="X25" s="76"/>
      <c r="Y25" s="98"/>
      <c r="Z25" s="76"/>
      <c r="AA25" s="76"/>
      <c r="AB25" s="76"/>
      <c r="AC25" s="76"/>
      <c r="AD25" s="98"/>
      <c r="AE25" s="234"/>
    </row>
    <row r="26" spans="1:31" hidden="1" x14ac:dyDescent="0.2">
      <c r="A26" s="13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7"/>
      <c r="Q26" s="76"/>
      <c r="R26" s="76"/>
      <c r="S26" s="137"/>
      <c r="T26" s="138"/>
      <c r="U26" s="138"/>
      <c r="V26" s="76"/>
      <c r="W26" s="76"/>
      <c r="X26" s="76"/>
      <c r="Y26" s="98"/>
      <c r="Z26" s="76"/>
      <c r="AA26" s="76"/>
      <c r="AB26" s="76"/>
      <c r="AC26" s="76"/>
      <c r="AD26" s="98"/>
      <c r="AE26" s="234"/>
    </row>
    <row r="27" spans="1:31" hidden="1" x14ac:dyDescent="0.2">
      <c r="A27" s="13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7"/>
      <c r="Q27" s="76"/>
      <c r="R27" s="76"/>
      <c r="S27" s="137"/>
      <c r="T27" s="138"/>
      <c r="U27" s="138"/>
      <c r="V27" s="76"/>
      <c r="W27" s="76"/>
      <c r="X27" s="76"/>
      <c r="Y27" s="98"/>
      <c r="Z27" s="76"/>
      <c r="AA27" s="76"/>
      <c r="AB27" s="76"/>
      <c r="AC27" s="76"/>
      <c r="AD27" s="98"/>
      <c r="AE27" s="234"/>
    </row>
    <row r="28" spans="1:31" ht="13.5" thickBot="1" x14ac:dyDescent="0.25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08"/>
      <c r="Q28" s="107"/>
      <c r="R28" s="107"/>
      <c r="S28" s="109"/>
      <c r="T28" s="110"/>
      <c r="U28" s="110"/>
      <c r="V28" s="107"/>
      <c r="W28" s="107"/>
      <c r="X28" s="107"/>
      <c r="Y28" s="111"/>
      <c r="Z28" s="76"/>
      <c r="AA28" s="76"/>
      <c r="AB28" s="76"/>
      <c r="AC28" s="76"/>
      <c r="AD28" s="98"/>
      <c r="AE28" s="234"/>
    </row>
    <row r="29" spans="1:31" ht="12.75" hidden="1" customHeight="1" thickBot="1" x14ac:dyDescent="0.25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76"/>
      <c r="L29" s="76"/>
      <c r="M29" s="76"/>
      <c r="N29" s="76"/>
      <c r="O29" s="77"/>
      <c r="P29" s="77"/>
      <c r="Q29" s="76"/>
      <c r="R29" s="76"/>
      <c r="S29" s="137"/>
      <c r="T29" s="138"/>
      <c r="U29" s="138"/>
      <c r="V29" s="76"/>
      <c r="W29" s="76"/>
      <c r="X29" s="76"/>
      <c r="Y29" s="98"/>
      <c r="Z29" s="76"/>
      <c r="AA29" s="76"/>
      <c r="AB29" s="76"/>
      <c r="AC29" s="76"/>
      <c r="AD29" s="98"/>
      <c r="AE29" s="234"/>
    </row>
    <row r="30" spans="1:31" ht="15" hidden="1" customHeight="1" x14ac:dyDescent="0.2">
      <c r="A30" s="122" t="s">
        <v>18</v>
      </c>
      <c r="B30" s="123" t="s">
        <v>28</v>
      </c>
      <c r="C30" s="107"/>
      <c r="D30" s="107"/>
      <c r="E30" s="107"/>
      <c r="F30" s="107"/>
      <c r="G30" s="107"/>
      <c r="H30" s="107"/>
      <c r="I30" s="107"/>
      <c r="J30" s="107"/>
      <c r="K30" s="76"/>
      <c r="L30" s="76"/>
      <c r="M30" s="76"/>
      <c r="N30" s="76"/>
      <c r="O30" s="108"/>
      <c r="P30" s="108"/>
      <c r="Q30" s="107"/>
      <c r="R30" s="107"/>
      <c r="S30" s="109"/>
      <c r="T30" s="110"/>
      <c r="U30" s="110"/>
      <c r="V30" s="107"/>
      <c r="W30" s="284" t="s">
        <v>12</v>
      </c>
      <c r="X30" s="284" t="s">
        <v>13</v>
      </c>
      <c r="Y30" s="284" t="s">
        <v>14</v>
      </c>
      <c r="Z30" s="287" t="s">
        <v>15</v>
      </c>
      <c r="AA30" s="76"/>
      <c r="AB30" s="76"/>
      <c r="AC30" s="76"/>
      <c r="AD30" s="98"/>
      <c r="AE30" s="234"/>
    </row>
    <row r="31" spans="1:31" ht="15" hidden="1" customHeight="1" x14ac:dyDescent="0.2">
      <c r="A31" s="122" t="s">
        <v>19</v>
      </c>
      <c r="B31" s="123" t="s">
        <v>21</v>
      </c>
      <c r="C31" s="107"/>
      <c r="D31" s="107"/>
      <c r="E31" s="107"/>
      <c r="F31" s="107"/>
      <c r="G31" s="107"/>
      <c r="H31" s="107"/>
      <c r="I31" s="107"/>
      <c r="J31" s="107"/>
      <c r="K31" s="76"/>
      <c r="L31" s="76"/>
      <c r="M31" s="76"/>
      <c r="N31" s="76"/>
      <c r="O31" s="108"/>
      <c r="P31" s="108"/>
      <c r="Q31" s="107"/>
      <c r="R31" s="107"/>
      <c r="S31" s="109"/>
      <c r="T31" s="110"/>
      <c r="U31" s="110"/>
      <c r="V31" s="107"/>
      <c r="W31" s="285"/>
      <c r="X31" s="285"/>
      <c r="Y31" s="285"/>
      <c r="Z31" s="288"/>
      <c r="AA31" s="76"/>
      <c r="AB31" s="76"/>
      <c r="AC31" s="76"/>
      <c r="AD31" s="98"/>
      <c r="AE31" s="234"/>
    </row>
    <row r="32" spans="1:31" ht="15" hidden="1" customHeight="1" x14ac:dyDescent="0.2">
      <c r="A32" s="122" t="s">
        <v>20</v>
      </c>
      <c r="B32" s="124">
        <v>40399</v>
      </c>
      <c r="C32" s="107"/>
      <c r="D32" s="107"/>
      <c r="E32" s="107"/>
      <c r="F32" s="107"/>
      <c r="G32" s="107"/>
      <c r="H32" s="107"/>
      <c r="I32" s="107"/>
      <c r="J32" s="107"/>
      <c r="K32" s="76"/>
      <c r="L32" s="76"/>
      <c r="M32" s="76"/>
      <c r="N32" s="76"/>
      <c r="O32" s="108"/>
      <c r="P32" s="108"/>
      <c r="Q32" s="107"/>
      <c r="R32" s="107"/>
      <c r="S32" s="109"/>
      <c r="T32" s="110"/>
      <c r="U32" s="110"/>
      <c r="V32" s="107"/>
      <c r="W32" s="285"/>
      <c r="X32" s="285"/>
      <c r="Y32" s="285"/>
      <c r="Z32" s="288"/>
      <c r="AA32" s="290" t="s">
        <v>131</v>
      </c>
      <c r="AB32" s="291"/>
      <c r="AC32" s="291"/>
      <c r="AD32" s="292"/>
      <c r="AE32" s="234"/>
    </row>
    <row r="33" spans="1:79" ht="15" hidden="1" customHeight="1" x14ac:dyDescent="0.2">
      <c r="A33" s="125"/>
      <c r="B33" s="126"/>
      <c r="C33" s="107"/>
      <c r="D33" s="107"/>
      <c r="E33" s="107"/>
      <c r="F33" s="107"/>
      <c r="G33" s="107"/>
      <c r="H33" s="107"/>
      <c r="I33" s="107"/>
      <c r="J33" s="107"/>
      <c r="K33" s="76"/>
      <c r="L33" s="76"/>
      <c r="M33" s="76"/>
      <c r="N33" s="76"/>
      <c r="O33" s="108"/>
      <c r="P33" s="108"/>
      <c r="Q33" s="107"/>
      <c r="R33" s="107"/>
      <c r="S33" s="109"/>
      <c r="T33" s="110"/>
      <c r="U33" s="110"/>
      <c r="V33" s="107"/>
      <c r="W33" s="285"/>
      <c r="X33" s="285"/>
      <c r="Y33" s="285"/>
      <c r="Z33" s="288"/>
      <c r="AA33" s="293"/>
      <c r="AB33" s="291"/>
      <c r="AC33" s="291"/>
      <c r="AD33" s="292"/>
      <c r="AE33" s="234"/>
    </row>
    <row r="34" spans="1:79" ht="15" hidden="1" customHeight="1" x14ac:dyDescent="0.2">
      <c r="A34" s="125"/>
      <c r="B34" s="127" t="s">
        <v>73</v>
      </c>
      <c r="C34" s="107">
        <f>COUNT(U41:U145,U182:U225)</f>
        <v>80</v>
      </c>
      <c r="D34" s="107"/>
      <c r="E34" s="107"/>
      <c r="F34" s="107"/>
      <c r="G34" s="107"/>
      <c r="H34" s="107"/>
      <c r="I34" s="107"/>
      <c r="J34" s="107"/>
      <c r="K34" s="76"/>
      <c r="L34" s="76"/>
      <c r="M34" s="76"/>
      <c r="N34" s="76"/>
      <c r="O34" s="108"/>
      <c r="P34" s="108"/>
      <c r="Q34" s="107"/>
      <c r="R34" s="107"/>
      <c r="S34" s="109"/>
      <c r="T34" s="110"/>
      <c r="U34" s="110"/>
      <c r="V34" s="107"/>
      <c r="W34" s="285"/>
      <c r="X34" s="285"/>
      <c r="Y34" s="285"/>
      <c r="Z34" s="288"/>
      <c r="AA34" s="293"/>
      <c r="AB34" s="291"/>
      <c r="AC34" s="291"/>
      <c r="AD34" s="292"/>
      <c r="AE34" s="234"/>
    </row>
    <row r="35" spans="1:79" ht="15" hidden="1" customHeight="1" x14ac:dyDescent="0.2">
      <c r="A35" s="125"/>
      <c r="B35" s="127" t="s">
        <v>74</v>
      </c>
      <c r="C35" s="107">
        <f>SUM(U41:U145,U182:U225)/C34</f>
        <v>30.5</v>
      </c>
      <c r="D35" s="107"/>
      <c r="E35" s="107"/>
      <c r="F35" s="107"/>
      <c r="G35" s="107"/>
      <c r="H35" s="107"/>
      <c r="I35" s="107"/>
      <c r="J35" s="107"/>
      <c r="K35" s="76"/>
      <c r="L35" s="76"/>
      <c r="M35" s="76"/>
      <c r="N35" s="76"/>
      <c r="O35" s="108"/>
      <c r="P35" s="108"/>
      <c r="Q35" s="107"/>
      <c r="R35" s="107"/>
      <c r="S35" s="109"/>
      <c r="T35" s="110"/>
      <c r="U35" s="110"/>
      <c r="V35" s="107"/>
      <c r="W35" s="285"/>
      <c r="X35" s="285"/>
      <c r="Y35" s="285"/>
      <c r="Z35" s="288"/>
      <c r="AA35" s="293"/>
      <c r="AB35" s="291"/>
      <c r="AC35" s="291"/>
      <c r="AD35" s="292"/>
      <c r="AE35" s="234"/>
    </row>
    <row r="36" spans="1:79" ht="15" hidden="1" customHeight="1" thickBot="1" x14ac:dyDescent="0.25">
      <c r="A36" s="125"/>
      <c r="B36" s="127"/>
      <c r="C36" s="107"/>
      <c r="D36" s="107"/>
      <c r="E36" s="107"/>
      <c r="F36" s="107"/>
      <c r="G36" s="107"/>
      <c r="H36" s="107"/>
      <c r="I36" s="107"/>
      <c r="J36" s="107"/>
      <c r="K36" s="76"/>
      <c r="L36" s="76"/>
      <c r="M36" s="76"/>
      <c r="N36" s="76"/>
      <c r="O36" s="108"/>
      <c r="P36" s="108"/>
      <c r="Q36" s="107"/>
      <c r="R36" s="107"/>
      <c r="S36" s="109"/>
      <c r="T36" s="110"/>
      <c r="U36" s="110"/>
      <c r="V36" s="107"/>
      <c r="W36" s="285"/>
      <c r="X36" s="285"/>
      <c r="Y36" s="285"/>
      <c r="Z36" s="288"/>
      <c r="AA36" s="192"/>
      <c r="AB36" s="192"/>
      <c r="AC36" s="192"/>
      <c r="AD36" s="193"/>
      <c r="AE36" s="234"/>
    </row>
    <row r="37" spans="1:79" ht="15" customHeight="1" thickBot="1" x14ac:dyDescent="0.25">
      <c r="A37" s="128"/>
      <c r="B37" s="129"/>
      <c r="C37" s="129"/>
      <c r="D37" s="129"/>
      <c r="E37" s="129"/>
      <c r="F37" s="129"/>
      <c r="G37" s="129"/>
      <c r="H37" s="129"/>
      <c r="I37" s="129"/>
      <c r="J37" s="129"/>
      <c r="K37" s="294" t="s">
        <v>181</v>
      </c>
      <c r="L37" s="295"/>
      <c r="M37" s="295"/>
      <c r="N37" s="296"/>
      <c r="O37" s="130"/>
      <c r="P37" s="130"/>
      <c r="Q37" s="129"/>
      <c r="R37" s="131"/>
      <c r="S37" s="132"/>
      <c r="T37" s="133"/>
      <c r="U37" s="134"/>
      <c r="V37" s="129"/>
      <c r="W37" s="286"/>
      <c r="X37" s="286"/>
      <c r="Y37" s="135"/>
      <c r="Z37" s="289"/>
      <c r="AA37" s="76"/>
      <c r="AB37" s="58"/>
      <c r="AC37" s="58"/>
      <c r="AD37" s="170"/>
      <c r="AE37" s="234"/>
    </row>
    <row r="38" spans="1:79" ht="41.25" customHeight="1" thickBot="1" x14ac:dyDescent="0.25">
      <c r="A38" s="2" t="s">
        <v>17</v>
      </c>
      <c r="B38" s="10" t="s">
        <v>5</v>
      </c>
      <c r="C38" s="2" t="s">
        <v>7</v>
      </c>
      <c r="D38" s="274" t="s">
        <v>8</v>
      </c>
      <c r="E38" s="275"/>
      <c r="F38" s="275"/>
      <c r="G38" s="275"/>
      <c r="H38" s="275"/>
      <c r="I38" s="275"/>
      <c r="J38" s="275"/>
      <c r="K38" s="2" t="s">
        <v>182</v>
      </c>
      <c r="L38" s="4" t="s">
        <v>183</v>
      </c>
      <c r="M38" s="4" t="s">
        <v>184</v>
      </c>
      <c r="N38" s="4" t="s">
        <v>9</v>
      </c>
      <c r="O38" s="4" t="s">
        <v>186</v>
      </c>
      <c r="P38" s="4" t="s">
        <v>209</v>
      </c>
      <c r="Q38" s="4" t="s">
        <v>16</v>
      </c>
      <c r="R38" s="4" t="s">
        <v>1</v>
      </c>
      <c r="S38" s="55" t="s">
        <v>2</v>
      </c>
      <c r="T38" s="56" t="s">
        <v>22</v>
      </c>
      <c r="U38" s="57" t="s">
        <v>23</v>
      </c>
      <c r="V38" s="3" t="s">
        <v>188</v>
      </c>
      <c r="W38" s="78" t="s">
        <v>3</v>
      </c>
      <c r="X38" s="3" t="s">
        <v>3</v>
      </c>
      <c r="Y38" s="3" t="s">
        <v>3</v>
      </c>
      <c r="Z38" s="3" t="s">
        <v>3</v>
      </c>
      <c r="AA38" s="3"/>
      <c r="AB38" s="3"/>
      <c r="AC38" s="3"/>
      <c r="AD38" s="3"/>
      <c r="AE38" s="234"/>
    </row>
    <row r="39" spans="1:79" ht="13.5" customHeight="1" x14ac:dyDescent="0.2">
      <c r="A39" s="171" t="s">
        <v>6</v>
      </c>
      <c r="B39" s="172"/>
      <c r="C39" s="6"/>
      <c r="D39" s="11"/>
      <c r="E39" s="12"/>
      <c r="F39" s="12"/>
      <c r="G39" s="12"/>
      <c r="H39" s="12"/>
      <c r="I39" s="12"/>
      <c r="J39" s="12"/>
      <c r="K39" s="5"/>
      <c r="L39" s="8"/>
      <c r="M39" s="8"/>
      <c r="N39" s="8"/>
      <c r="O39" s="8"/>
      <c r="P39" s="8"/>
      <c r="Q39" s="8"/>
      <c r="R39" s="7"/>
      <c r="S39" s="39"/>
      <c r="T39" s="276" t="s">
        <v>26</v>
      </c>
      <c r="U39" s="277"/>
      <c r="V39" s="9"/>
      <c r="W39" s="9"/>
      <c r="X39" s="9"/>
      <c r="Y39" s="9"/>
      <c r="Z39" s="9"/>
      <c r="AA39" s="20"/>
      <c r="AB39" s="20"/>
      <c r="AC39" s="20"/>
      <c r="AD39" s="20"/>
      <c r="AE39" s="234"/>
    </row>
    <row r="40" spans="1:79" ht="19.5" hidden="1" customHeight="1" x14ac:dyDescent="0.2">
      <c r="A40" s="278" t="s">
        <v>45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80"/>
      <c r="AE40" s="234"/>
    </row>
    <row r="41" spans="1:79" s="19" customFormat="1" ht="15" hidden="1" customHeight="1" x14ac:dyDescent="0.2">
      <c r="A41" s="173"/>
      <c r="B41" s="44"/>
      <c r="C41" s="45">
        <v>0</v>
      </c>
      <c r="D41" s="15"/>
      <c r="E41" s="16"/>
      <c r="F41" s="16"/>
      <c r="G41" s="16"/>
      <c r="H41" s="16"/>
      <c r="I41" s="16"/>
      <c r="J41" s="16"/>
      <c r="K41" s="45">
        <v>1</v>
      </c>
      <c r="L41" s="46"/>
      <c r="M41" s="46"/>
      <c r="N41" s="60" t="s">
        <v>10</v>
      </c>
      <c r="O41" s="47"/>
      <c r="P41" s="194"/>
      <c r="Q41" s="69" t="s">
        <v>175</v>
      </c>
      <c r="R41" s="75" t="s">
        <v>174</v>
      </c>
      <c r="S41" s="85" t="s">
        <v>25</v>
      </c>
      <c r="T41" s="51">
        <v>90</v>
      </c>
      <c r="U41" s="62">
        <v>0</v>
      </c>
      <c r="V41" s="59" t="s">
        <v>4</v>
      </c>
      <c r="W41" s="28" t="s">
        <v>68</v>
      </c>
      <c r="X41" s="28" t="s">
        <v>68</v>
      </c>
      <c r="Y41" s="28" t="s">
        <v>50</v>
      </c>
      <c r="Z41" s="14"/>
      <c r="AA41" s="21"/>
      <c r="AB41" s="21"/>
      <c r="AC41" s="21"/>
      <c r="AD41" s="21"/>
      <c r="AE41" s="23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</row>
    <row r="42" spans="1:79" s="19" customFormat="1" ht="15" hidden="1" customHeight="1" x14ac:dyDescent="0.2">
      <c r="A42" s="173"/>
      <c r="B42" s="74"/>
      <c r="C42" s="73">
        <v>1</v>
      </c>
      <c r="D42" s="83">
        <f t="shared" ref="D42:J51" si="0">$C42</f>
        <v>1</v>
      </c>
      <c r="E42" s="84">
        <f t="shared" si="0"/>
        <v>1</v>
      </c>
      <c r="F42" s="84">
        <f t="shared" si="0"/>
        <v>1</v>
      </c>
      <c r="G42" s="84">
        <f t="shared" si="0"/>
        <v>1</v>
      </c>
      <c r="H42" s="84">
        <f t="shared" si="0"/>
        <v>1</v>
      </c>
      <c r="I42" s="84">
        <f t="shared" si="0"/>
        <v>1</v>
      </c>
      <c r="J42" s="84">
        <f t="shared" si="0"/>
        <v>1</v>
      </c>
      <c r="K42" s="73">
        <v>1</v>
      </c>
      <c r="L42" s="86"/>
      <c r="M42" s="86"/>
      <c r="N42" s="66" t="s">
        <v>10</v>
      </c>
      <c r="O42" s="72"/>
      <c r="P42" s="195"/>
      <c r="Q42" s="33" t="s">
        <v>76</v>
      </c>
      <c r="R42" s="35" t="s">
        <v>77</v>
      </c>
      <c r="S42" s="40" t="s">
        <v>27</v>
      </c>
      <c r="T42" s="41">
        <v>100</v>
      </c>
      <c r="U42" s="42">
        <v>100</v>
      </c>
      <c r="V42" s="23" t="s">
        <v>4</v>
      </c>
      <c r="W42" s="28" t="s">
        <v>68</v>
      </c>
      <c r="X42" s="28" t="s">
        <v>50</v>
      </c>
      <c r="Y42" s="28" t="s">
        <v>85</v>
      </c>
      <c r="Z42" s="14"/>
      <c r="AA42" s="21"/>
      <c r="AB42" s="21"/>
      <c r="AC42" s="21"/>
      <c r="AD42" s="21"/>
      <c r="AE42" s="23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</row>
    <row r="43" spans="1:79" s="19" customFormat="1" ht="15" hidden="1" customHeight="1" x14ac:dyDescent="0.2">
      <c r="A43" s="173"/>
      <c r="B43" s="74"/>
      <c r="C43" s="73">
        <v>1</v>
      </c>
      <c r="D43" s="83">
        <f t="shared" si="0"/>
        <v>1</v>
      </c>
      <c r="E43" s="84">
        <f t="shared" si="0"/>
        <v>1</v>
      </c>
      <c r="F43" s="84">
        <f t="shared" si="0"/>
        <v>1</v>
      </c>
      <c r="G43" s="84">
        <f t="shared" si="0"/>
        <v>1</v>
      </c>
      <c r="H43" s="84">
        <f t="shared" si="0"/>
        <v>1</v>
      </c>
      <c r="I43" s="84">
        <f t="shared" si="0"/>
        <v>1</v>
      </c>
      <c r="J43" s="84">
        <f t="shared" si="0"/>
        <v>1</v>
      </c>
      <c r="K43" s="73">
        <f>2*0.125*PI()*300+2</f>
        <v>237.61944901923448</v>
      </c>
      <c r="L43" s="86"/>
      <c r="M43" s="86"/>
      <c r="N43" s="66" t="s">
        <v>78</v>
      </c>
      <c r="O43" s="72"/>
      <c r="P43" s="195"/>
      <c r="Q43" s="33"/>
      <c r="R43" s="35" t="s">
        <v>86</v>
      </c>
      <c r="S43" s="40" t="s">
        <v>27</v>
      </c>
      <c r="T43" s="41">
        <v>0</v>
      </c>
      <c r="U43" s="42">
        <v>0</v>
      </c>
      <c r="V43" s="23" t="s">
        <v>0</v>
      </c>
      <c r="W43" s="28" t="s">
        <v>68</v>
      </c>
      <c r="X43" s="28"/>
      <c r="Y43" s="28"/>
      <c r="Z43" s="14"/>
      <c r="AA43" s="21"/>
      <c r="AB43" s="21"/>
      <c r="AC43" s="21"/>
      <c r="AD43" s="21"/>
      <c r="AE43" s="23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</row>
    <row r="44" spans="1:79" s="19" customFormat="1" ht="15" hidden="1" customHeight="1" x14ac:dyDescent="0.2">
      <c r="A44" s="173"/>
      <c r="B44" s="74"/>
      <c r="C44" s="73">
        <v>1</v>
      </c>
      <c r="D44" s="83">
        <f t="shared" si="0"/>
        <v>1</v>
      </c>
      <c r="E44" s="84">
        <f t="shared" si="0"/>
        <v>1</v>
      </c>
      <c r="F44" s="84">
        <f t="shared" si="0"/>
        <v>1</v>
      </c>
      <c r="G44" s="84">
        <f t="shared" si="0"/>
        <v>1</v>
      </c>
      <c r="H44" s="84">
        <f t="shared" si="0"/>
        <v>1</v>
      </c>
      <c r="I44" s="84">
        <f t="shared" si="0"/>
        <v>1</v>
      </c>
      <c r="J44" s="84">
        <f t="shared" si="0"/>
        <v>1</v>
      </c>
      <c r="K44" s="73">
        <v>1</v>
      </c>
      <c r="L44" s="86"/>
      <c r="M44" s="86"/>
      <c r="N44" s="66" t="s">
        <v>10</v>
      </c>
      <c r="O44" s="72"/>
      <c r="P44" s="195"/>
      <c r="Q44" s="33" t="s">
        <v>150</v>
      </c>
      <c r="R44" s="35" t="s">
        <v>151</v>
      </c>
      <c r="S44" s="40" t="s">
        <v>27</v>
      </c>
      <c r="T44" s="41">
        <v>90</v>
      </c>
      <c r="U44" s="42">
        <v>90</v>
      </c>
      <c r="V44" s="23" t="s">
        <v>4</v>
      </c>
      <c r="W44" s="28" t="s">
        <v>68</v>
      </c>
      <c r="X44" s="28" t="s">
        <v>68</v>
      </c>
      <c r="Y44" s="28" t="s">
        <v>50</v>
      </c>
      <c r="Z44" s="14"/>
      <c r="AA44" s="21"/>
      <c r="AB44" s="21"/>
      <c r="AC44" s="21"/>
      <c r="AD44" s="21"/>
      <c r="AE44" s="23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</row>
    <row r="45" spans="1:79" s="19" customFormat="1" ht="15" hidden="1" customHeight="1" x14ac:dyDescent="0.2">
      <c r="A45" s="173"/>
      <c r="B45" s="74"/>
      <c r="C45" s="73">
        <v>1</v>
      </c>
      <c r="D45" s="83">
        <f t="shared" si="0"/>
        <v>1</v>
      </c>
      <c r="E45" s="84">
        <f t="shared" si="0"/>
        <v>1</v>
      </c>
      <c r="F45" s="84">
        <f t="shared" si="0"/>
        <v>1</v>
      </c>
      <c r="G45" s="84">
        <f t="shared" si="0"/>
        <v>1</v>
      </c>
      <c r="H45" s="84">
        <f t="shared" si="0"/>
        <v>1</v>
      </c>
      <c r="I45" s="84">
        <f t="shared" si="0"/>
        <v>1</v>
      </c>
      <c r="J45" s="84">
        <f t="shared" si="0"/>
        <v>1</v>
      </c>
      <c r="K45" s="73">
        <v>1</v>
      </c>
      <c r="L45" s="86"/>
      <c r="M45" s="86"/>
      <c r="N45" s="66" t="s">
        <v>10</v>
      </c>
      <c r="O45" s="72"/>
      <c r="P45" s="195"/>
      <c r="Q45" s="33" t="s">
        <v>152</v>
      </c>
      <c r="R45" s="35" t="s">
        <v>153</v>
      </c>
      <c r="S45" s="40" t="s">
        <v>27</v>
      </c>
      <c r="T45" s="41">
        <v>90</v>
      </c>
      <c r="U45" s="42">
        <v>90</v>
      </c>
      <c r="V45" s="23" t="s">
        <v>4</v>
      </c>
      <c r="W45" s="28" t="s">
        <v>68</v>
      </c>
      <c r="X45" s="28" t="s">
        <v>68</v>
      </c>
      <c r="Y45" s="28" t="s">
        <v>50</v>
      </c>
      <c r="Z45" s="14"/>
      <c r="AA45" s="21"/>
      <c r="AB45" s="21"/>
      <c r="AC45" s="21"/>
      <c r="AD45" s="21"/>
      <c r="AE45" s="23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</row>
    <row r="46" spans="1:79" s="19" customFormat="1" ht="15" hidden="1" customHeight="1" x14ac:dyDescent="0.2">
      <c r="A46" s="173"/>
      <c r="B46" s="74"/>
      <c r="C46" s="73">
        <v>1</v>
      </c>
      <c r="D46" s="83">
        <f t="shared" si="0"/>
        <v>1</v>
      </c>
      <c r="E46" s="84">
        <f t="shared" si="0"/>
        <v>1</v>
      </c>
      <c r="F46" s="84">
        <f t="shared" si="0"/>
        <v>1</v>
      </c>
      <c r="G46" s="84">
        <f t="shared" si="0"/>
        <v>1</v>
      </c>
      <c r="H46" s="84">
        <f t="shared" si="0"/>
        <v>1</v>
      </c>
      <c r="I46" s="84">
        <f t="shared" si="0"/>
        <v>1</v>
      </c>
      <c r="J46" s="84">
        <f t="shared" si="0"/>
        <v>1</v>
      </c>
      <c r="K46" s="73">
        <v>2</v>
      </c>
      <c r="L46" s="86"/>
      <c r="M46" s="86"/>
      <c r="N46" s="66" t="s">
        <v>10</v>
      </c>
      <c r="O46" s="72"/>
      <c r="P46" s="195"/>
      <c r="Q46" s="33" t="s">
        <v>156</v>
      </c>
      <c r="R46" s="35" t="s">
        <v>176</v>
      </c>
      <c r="S46" s="40" t="s">
        <v>27</v>
      </c>
      <c r="T46" s="41">
        <v>90</v>
      </c>
      <c r="U46" s="42">
        <v>90</v>
      </c>
      <c r="V46" s="23" t="s">
        <v>4</v>
      </c>
      <c r="W46" s="28" t="s">
        <v>68</v>
      </c>
      <c r="X46" s="28" t="s">
        <v>68</v>
      </c>
      <c r="Y46" s="28" t="s">
        <v>50</v>
      </c>
      <c r="Z46" s="14"/>
      <c r="AA46" s="21"/>
      <c r="AB46" s="21"/>
      <c r="AC46" s="21"/>
      <c r="AD46" s="21"/>
      <c r="AE46" s="23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</row>
    <row r="47" spans="1:79" s="19" customFormat="1" ht="15" hidden="1" customHeight="1" x14ac:dyDescent="0.2">
      <c r="A47" s="173"/>
      <c r="B47" s="74"/>
      <c r="C47" s="73">
        <v>1</v>
      </c>
      <c r="D47" s="83">
        <f t="shared" si="0"/>
        <v>1</v>
      </c>
      <c r="E47" s="84">
        <f t="shared" si="0"/>
        <v>1</v>
      </c>
      <c r="F47" s="84">
        <f t="shared" si="0"/>
        <v>1</v>
      </c>
      <c r="G47" s="84">
        <f t="shared" si="0"/>
        <v>1</v>
      </c>
      <c r="H47" s="84">
        <f t="shared" si="0"/>
        <v>1</v>
      </c>
      <c r="I47" s="84">
        <f t="shared" si="0"/>
        <v>1</v>
      </c>
      <c r="J47" s="84">
        <f t="shared" si="0"/>
        <v>1</v>
      </c>
      <c r="K47" s="73">
        <v>2</v>
      </c>
      <c r="L47" s="86"/>
      <c r="M47" s="86"/>
      <c r="N47" s="66" t="s">
        <v>10</v>
      </c>
      <c r="O47" s="72"/>
      <c r="P47" s="195"/>
      <c r="Q47" s="33" t="s">
        <v>154</v>
      </c>
      <c r="R47" s="35" t="s">
        <v>155</v>
      </c>
      <c r="S47" s="40" t="s">
        <v>27</v>
      </c>
      <c r="T47" s="41">
        <v>90</v>
      </c>
      <c r="U47" s="42">
        <v>90</v>
      </c>
      <c r="V47" s="23" t="s">
        <v>4</v>
      </c>
      <c r="W47" s="28" t="s">
        <v>68</v>
      </c>
      <c r="X47" s="28" t="s">
        <v>68</v>
      </c>
      <c r="Y47" s="28" t="s">
        <v>50</v>
      </c>
      <c r="Z47" s="14"/>
      <c r="AA47" s="21"/>
      <c r="AB47" s="21"/>
      <c r="AC47" s="21"/>
      <c r="AD47" s="21"/>
      <c r="AE47" s="23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</row>
    <row r="48" spans="1:79" s="19" customFormat="1" ht="15" hidden="1" customHeight="1" x14ac:dyDescent="0.2">
      <c r="A48" s="173"/>
      <c r="B48" s="74"/>
      <c r="C48" s="73">
        <v>1</v>
      </c>
      <c r="D48" s="83">
        <f t="shared" si="0"/>
        <v>1</v>
      </c>
      <c r="E48" s="84">
        <f t="shared" si="0"/>
        <v>1</v>
      </c>
      <c r="F48" s="84">
        <f t="shared" si="0"/>
        <v>1</v>
      </c>
      <c r="G48" s="84">
        <f t="shared" si="0"/>
        <v>1</v>
      </c>
      <c r="H48" s="84">
        <f t="shared" si="0"/>
        <v>1</v>
      </c>
      <c r="I48" s="84">
        <f t="shared" si="0"/>
        <v>1</v>
      </c>
      <c r="J48" s="84">
        <f t="shared" si="0"/>
        <v>1</v>
      </c>
      <c r="K48" s="73">
        <v>2</v>
      </c>
      <c r="L48" s="86"/>
      <c r="M48" s="86"/>
      <c r="N48" s="66" t="s">
        <v>10</v>
      </c>
      <c r="O48" s="72"/>
      <c r="P48" s="195"/>
      <c r="Q48" s="33" t="s">
        <v>167</v>
      </c>
      <c r="R48" s="35" t="s">
        <v>158</v>
      </c>
      <c r="S48" s="40" t="s">
        <v>11</v>
      </c>
      <c r="T48" s="41">
        <v>100</v>
      </c>
      <c r="U48" s="42">
        <v>0</v>
      </c>
      <c r="V48" s="23" t="s">
        <v>0</v>
      </c>
      <c r="W48" s="28" t="s">
        <v>68</v>
      </c>
      <c r="X48" s="28" t="s">
        <v>68</v>
      </c>
      <c r="Y48" s="28"/>
      <c r="Z48" s="14"/>
      <c r="AA48" s="21"/>
      <c r="AB48" s="21"/>
      <c r="AC48" s="21"/>
      <c r="AD48" s="21"/>
      <c r="AE48" s="23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</row>
    <row r="49" spans="1:79" s="19" customFormat="1" ht="15" hidden="1" customHeight="1" x14ac:dyDescent="0.2">
      <c r="A49" s="173"/>
      <c r="B49" s="74"/>
      <c r="C49" s="73">
        <v>1</v>
      </c>
      <c r="D49" s="83">
        <f t="shared" si="0"/>
        <v>1</v>
      </c>
      <c r="E49" s="84">
        <f t="shared" si="0"/>
        <v>1</v>
      </c>
      <c r="F49" s="84">
        <f t="shared" si="0"/>
        <v>1</v>
      </c>
      <c r="G49" s="84">
        <f t="shared" si="0"/>
        <v>1</v>
      </c>
      <c r="H49" s="84">
        <f t="shared" si="0"/>
        <v>1</v>
      </c>
      <c r="I49" s="84">
        <f t="shared" si="0"/>
        <v>1</v>
      </c>
      <c r="J49" s="84">
        <f t="shared" si="0"/>
        <v>1</v>
      </c>
      <c r="K49" s="73">
        <v>2</v>
      </c>
      <c r="L49" s="86"/>
      <c r="M49" s="86"/>
      <c r="N49" s="66" t="s">
        <v>10</v>
      </c>
      <c r="O49" s="72"/>
      <c r="P49" s="195"/>
      <c r="Q49" s="33" t="s">
        <v>168</v>
      </c>
      <c r="R49" s="35" t="s">
        <v>159</v>
      </c>
      <c r="S49" s="40" t="s">
        <v>11</v>
      </c>
      <c r="T49" s="41">
        <v>100</v>
      </c>
      <c r="U49" s="42">
        <v>0</v>
      </c>
      <c r="V49" s="23" t="s">
        <v>0</v>
      </c>
      <c r="W49" s="28" t="s">
        <v>68</v>
      </c>
      <c r="X49" s="28" t="s">
        <v>68</v>
      </c>
      <c r="Y49" s="28"/>
      <c r="Z49" s="14"/>
      <c r="AA49" s="21"/>
      <c r="AB49" s="21"/>
      <c r="AC49" s="21"/>
      <c r="AD49" s="21"/>
      <c r="AE49" s="23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</row>
    <row r="50" spans="1:79" s="19" customFormat="1" ht="15" hidden="1" customHeight="1" x14ac:dyDescent="0.2">
      <c r="A50" s="173"/>
      <c r="B50" s="74"/>
      <c r="C50" s="73">
        <v>1</v>
      </c>
      <c r="D50" s="83">
        <f t="shared" si="0"/>
        <v>1</v>
      </c>
      <c r="E50" s="84">
        <f t="shared" si="0"/>
        <v>1</v>
      </c>
      <c r="F50" s="84">
        <f t="shared" si="0"/>
        <v>1</v>
      </c>
      <c r="G50" s="84">
        <f t="shared" si="0"/>
        <v>1</v>
      </c>
      <c r="H50" s="84">
        <f t="shared" si="0"/>
        <v>1</v>
      </c>
      <c r="I50" s="84">
        <f t="shared" si="0"/>
        <v>1</v>
      </c>
      <c r="J50" s="84">
        <f t="shared" si="0"/>
        <v>1</v>
      </c>
      <c r="K50" s="73">
        <v>1</v>
      </c>
      <c r="L50" s="86"/>
      <c r="M50" s="86"/>
      <c r="N50" s="66" t="s">
        <v>10</v>
      </c>
      <c r="O50" s="72"/>
      <c r="P50" s="195"/>
      <c r="Q50" s="33" t="s">
        <v>177</v>
      </c>
      <c r="R50" s="35" t="s">
        <v>178</v>
      </c>
      <c r="S50" s="40" t="s">
        <v>27</v>
      </c>
      <c r="T50" s="41">
        <v>75</v>
      </c>
      <c r="U50" s="42">
        <v>0</v>
      </c>
      <c r="V50" s="23" t="s">
        <v>4</v>
      </c>
      <c r="W50" s="28" t="s">
        <v>68</v>
      </c>
      <c r="X50" s="28" t="s">
        <v>68</v>
      </c>
      <c r="Y50" s="28" t="s">
        <v>50</v>
      </c>
      <c r="Z50" s="14"/>
      <c r="AA50" s="21"/>
      <c r="AB50" s="21"/>
      <c r="AC50" s="21"/>
      <c r="AD50" s="21"/>
      <c r="AE50" s="23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</row>
    <row r="51" spans="1:79" s="19" customFormat="1" ht="15" hidden="1" customHeight="1" x14ac:dyDescent="0.2">
      <c r="A51" s="173"/>
      <c r="B51" s="74"/>
      <c r="C51" s="45">
        <v>1</v>
      </c>
      <c r="D51" s="15">
        <f t="shared" si="0"/>
        <v>1</v>
      </c>
      <c r="E51" s="16">
        <f t="shared" si="0"/>
        <v>1</v>
      </c>
      <c r="F51" s="16">
        <f t="shared" si="0"/>
        <v>1</v>
      </c>
      <c r="G51" s="16">
        <f t="shared" si="0"/>
        <v>1</v>
      </c>
      <c r="H51" s="16">
        <f t="shared" si="0"/>
        <v>1</v>
      </c>
      <c r="I51" s="16">
        <f t="shared" si="0"/>
        <v>1</v>
      </c>
      <c r="J51" s="16">
        <f t="shared" si="0"/>
        <v>1</v>
      </c>
      <c r="K51" s="59">
        <v>4</v>
      </c>
      <c r="L51" s="60"/>
      <c r="M51" s="60"/>
      <c r="N51" s="60" t="s">
        <v>10</v>
      </c>
      <c r="O51" s="47"/>
      <c r="P51" s="194"/>
      <c r="Q51" s="33" t="s">
        <v>180</v>
      </c>
      <c r="R51" s="35" t="s">
        <v>179</v>
      </c>
      <c r="S51" s="40" t="s">
        <v>11</v>
      </c>
      <c r="T51" s="41">
        <v>100</v>
      </c>
      <c r="U51" s="42">
        <v>0</v>
      </c>
      <c r="V51" s="23" t="s">
        <v>0</v>
      </c>
      <c r="W51" s="28" t="s">
        <v>68</v>
      </c>
      <c r="X51" s="28" t="s">
        <v>68</v>
      </c>
      <c r="Y51" s="14"/>
      <c r="Z51" s="14"/>
      <c r="AA51" s="21"/>
      <c r="AB51" s="21"/>
      <c r="AC51" s="21"/>
      <c r="AD51" s="21"/>
      <c r="AE51" s="23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</row>
    <row r="52" spans="1:79" s="19" customFormat="1" ht="12.75" hidden="1" customHeight="1" x14ac:dyDescent="0.2">
      <c r="A52" s="155"/>
      <c r="B52" s="17"/>
      <c r="C52" s="18"/>
      <c r="D52" s="15"/>
      <c r="E52" s="16"/>
      <c r="F52" s="16"/>
      <c r="G52" s="16"/>
      <c r="H52" s="16"/>
      <c r="I52" s="16"/>
      <c r="J52" s="16"/>
      <c r="K52" s="18"/>
      <c r="L52" s="87"/>
      <c r="M52" s="87"/>
      <c r="N52" s="66"/>
      <c r="O52" s="30"/>
      <c r="P52" s="196"/>
      <c r="Q52" s="33"/>
      <c r="R52" s="35"/>
      <c r="S52" s="40"/>
      <c r="T52" s="42"/>
      <c r="U52" s="42"/>
      <c r="V52" s="13"/>
      <c r="W52" s="28"/>
      <c r="X52" s="14"/>
      <c r="Y52" s="14"/>
      <c r="Z52" s="14"/>
      <c r="AA52" s="21"/>
      <c r="AB52" s="21"/>
      <c r="AC52" s="21"/>
      <c r="AD52" s="21"/>
      <c r="AE52" s="23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</row>
    <row r="53" spans="1:79" s="19" customFormat="1" ht="19.5" hidden="1" customHeight="1" x14ac:dyDescent="0.2">
      <c r="A53" s="281" t="s">
        <v>130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3"/>
      <c r="AE53" s="23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</row>
    <row r="54" spans="1:79" s="19" customFormat="1" ht="15" hidden="1" customHeight="1" x14ac:dyDescent="0.25">
      <c r="A54" s="173" t="s">
        <v>57</v>
      </c>
      <c r="B54" s="74" t="s">
        <v>72</v>
      </c>
      <c r="C54" s="45">
        <v>0</v>
      </c>
      <c r="D54" s="15">
        <f t="shared" ref="D54:J54" si="1">$C54</f>
        <v>0</v>
      </c>
      <c r="E54" s="16">
        <f t="shared" si="1"/>
        <v>0</v>
      </c>
      <c r="F54" s="16">
        <f t="shared" si="1"/>
        <v>0</v>
      </c>
      <c r="G54" s="16">
        <f t="shared" si="1"/>
        <v>0</v>
      </c>
      <c r="H54" s="16">
        <f t="shared" si="1"/>
        <v>0</v>
      </c>
      <c r="I54" s="16">
        <f t="shared" si="1"/>
        <v>0</v>
      </c>
      <c r="J54" s="16">
        <f t="shared" si="1"/>
        <v>0</v>
      </c>
      <c r="K54" s="59" t="s">
        <v>70</v>
      </c>
      <c r="L54" s="60"/>
      <c r="M54" s="60"/>
      <c r="N54" s="60" t="s">
        <v>10</v>
      </c>
      <c r="O54" s="47"/>
      <c r="P54" s="47"/>
      <c r="Q54" s="48" t="s">
        <v>71</v>
      </c>
      <c r="R54" s="64" t="s">
        <v>132</v>
      </c>
      <c r="S54" s="61" t="s">
        <v>24</v>
      </c>
      <c r="T54" s="62">
        <v>0</v>
      </c>
      <c r="U54" s="62">
        <v>0</v>
      </c>
      <c r="V54" s="13"/>
      <c r="W54" s="28" t="s">
        <v>68</v>
      </c>
      <c r="X54" s="14"/>
      <c r="Y54" s="14"/>
      <c r="Z54" s="14"/>
      <c r="AA54" s="21"/>
      <c r="AB54" s="21"/>
      <c r="AC54" s="21"/>
      <c r="AD54" s="21"/>
      <c r="AE54" s="23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</row>
    <row r="55" spans="1:79" s="19" customFormat="1" ht="12.75" hidden="1" customHeight="1" x14ac:dyDescent="0.2">
      <c r="A55" s="90"/>
      <c r="B55" s="17"/>
      <c r="C55" s="18">
        <v>1</v>
      </c>
      <c r="D55" s="15">
        <f t="shared" ref="D55:J80" si="2">$C55</f>
        <v>1</v>
      </c>
      <c r="E55" s="16">
        <f t="shared" si="2"/>
        <v>1</v>
      </c>
      <c r="F55" s="16">
        <f t="shared" si="2"/>
        <v>1</v>
      </c>
      <c r="G55" s="16">
        <f t="shared" si="2"/>
        <v>1</v>
      </c>
      <c r="H55" s="16">
        <f t="shared" si="2"/>
        <v>1</v>
      </c>
      <c r="I55" s="16">
        <f t="shared" si="2"/>
        <v>1</v>
      </c>
      <c r="J55" s="16">
        <f t="shared" si="2"/>
        <v>1</v>
      </c>
      <c r="K55" s="18"/>
      <c r="L55" s="87"/>
      <c r="M55" s="87"/>
      <c r="N55" s="66" t="s">
        <v>10</v>
      </c>
      <c r="O55" s="30"/>
      <c r="P55" s="196"/>
      <c r="Q55" s="33"/>
      <c r="R55" s="35" t="s">
        <v>138</v>
      </c>
      <c r="S55" s="40" t="s">
        <v>11</v>
      </c>
      <c r="T55" s="42">
        <v>0</v>
      </c>
      <c r="U55" s="42">
        <v>0</v>
      </c>
      <c r="V55" s="13" t="s">
        <v>0</v>
      </c>
      <c r="W55" s="28" t="s">
        <v>68</v>
      </c>
      <c r="X55" s="14"/>
      <c r="Y55" s="14"/>
      <c r="Z55" s="14"/>
      <c r="AA55" s="21"/>
      <c r="AB55" s="21"/>
      <c r="AC55" s="21"/>
      <c r="AD55" s="21"/>
      <c r="AE55" s="23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</row>
    <row r="56" spans="1:79" s="19" customFormat="1" ht="12.75" hidden="1" customHeight="1" x14ac:dyDescent="0.2">
      <c r="A56" s="90"/>
      <c r="B56" s="17"/>
      <c r="C56" s="18">
        <v>1</v>
      </c>
      <c r="D56" s="15">
        <f t="shared" si="2"/>
        <v>1</v>
      </c>
      <c r="E56" s="16">
        <f t="shared" si="2"/>
        <v>1</v>
      </c>
      <c r="F56" s="16">
        <f t="shared" si="2"/>
        <v>1</v>
      </c>
      <c r="G56" s="16">
        <f t="shared" si="2"/>
        <v>1</v>
      </c>
      <c r="H56" s="16">
        <f t="shared" si="2"/>
        <v>1</v>
      </c>
      <c r="I56" s="16">
        <f t="shared" si="2"/>
        <v>1</v>
      </c>
      <c r="J56" s="16">
        <f t="shared" si="2"/>
        <v>1</v>
      </c>
      <c r="K56" s="18"/>
      <c r="L56" s="87"/>
      <c r="M56" s="87"/>
      <c r="N56" s="66" t="s">
        <v>10</v>
      </c>
      <c r="O56" s="30"/>
      <c r="P56" s="196"/>
      <c r="Q56" s="33"/>
      <c r="R56" s="35" t="s">
        <v>134</v>
      </c>
      <c r="S56" s="40"/>
      <c r="T56" s="42">
        <v>0</v>
      </c>
      <c r="U56" s="42">
        <v>0</v>
      </c>
      <c r="V56" s="13" t="s">
        <v>4</v>
      </c>
      <c r="W56" s="28" t="s">
        <v>68</v>
      </c>
      <c r="X56" s="14"/>
      <c r="Y56" s="14"/>
      <c r="Z56" s="14"/>
      <c r="AA56" s="21"/>
      <c r="AB56" s="21"/>
      <c r="AC56" s="21"/>
      <c r="AD56" s="21"/>
      <c r="AE56" s="23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</row>
    <row r="57" spans="1:79" s="19" customFormat="1" ht="12.75" hidden="1" customHeight="1" x14ac:dyDescent="0.2">
      <c r="A57" s="155"/>
      <c r="B57" s="17"/>
      <c r="C57" s="18">
        <v>1</v>
      </c>
      <c r="D57" s="15">
        <f t="shared" si="2"/>
        <v>1</v>
      </c>
      <c r="E57" s="16">
        <f t="shared" si="2"/>
        <v>1</v>
      </c>
      <c r="F57" s="16">
        <f t="shared" si="2"/>
        <v>1</v>
      </c>
      <c r="G57" s="16">
        <f t="shared" si="2"/>
        <v>1</v>
      </c>
      <c r="H57" s="16">
        <f t="shared" si="2"/>
        <v>1</v>
      </c>
      <c r="I57" s="16">
        <f t="shared" si="2"/>
        <v>1</v>
      </c>
      <c r="J57" s="16">
        <f t="shared" si="2"/>
        <v>1</v>
      </c>
      <c r="K57" s="18"/>
      <c r="L57" s="87"/>
      <c r="M57" s="87"/>
      <c r="N57" s="66" t="s">
        <v>10</v>
      </c>
      <c r="O57" s="30"/>
      <c r="P57" s="196"/>
      <c r="Q57" s="33"/>
      <c r="R57" s="35" t="s">
        <v>135</v>
      </c>
      <c r="S57" s="40"/>
      <c r="T57" s="42">
        <v>0</v>
      </c>
      <c r="U57" s="42">
        <v>0</v>
      </c>
      <c r="V57" s="13" t="s">
        <v>4</v>
      </c>
      <c r="W57" s="28" t="s">
        <v>68</v>
      </c>
      <c r="X57" s="14"/>
      <c r="Y57" s="14"/>
      <c r="Z57" s="14"/>
      <c r="AA57" s="21"/>
      <c r="AB57" s="21"/>
      <c r="AC57" s="21"/>
      <c r="AD57" s="21"/>
      <c r="AE57" s="23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</row>
    <row r="58" spans="1:79" s="19" customFormat="1" ht="12.75" hidden="1" customHeight="1" x14ac:dyDescent="0.2">
      <c r="A58" s="155"/>
      <c r="B58" s="17"/>
      <c r="C58" s="18">
        <v>1</v>
      </c>
      <c r="D58" s="15">
        <f t="shared" si="2"/>
        <v>1</v>
      </c>
      <c r="E58" s="16">
        <f t="shared" si="2"/>
        <v>1</v>
      </c>
      <c r="F58" s="16">
        <f t="shared" si="2"/>
        <v>1</v>
      </c>
      <c r="G58" s="16">
        <f t="shared" si="2"/>
        <v>1</v>
      </c>
      <c r="H58" s="16">
        <f t="shared" si="2"/>
        <v>1</v>
      </c>
      <c r="I58" s="16">
        <f t="shared" si="2"/>
        <v>1</v>
      </c>
      <c r="J58" s="16">
        <f t="shared" si="2"/>
        <v>1</v>
      </c>
      <c r="K58" s="18"/>
      <c r="L58" s="87"/>
      <c r="M58" s="87"/>
      <c r="N58" s="66" t="s">
        <v>10</v>
      </c>
      <c r="O58" s="30"/>
      <c r="P58" s="196"/>
      <c r="Q58" s="33"/>
      <c r="R58" s="35" t="s">
        <v>136</v>
      </c>
      <c r="S58" s="40"/>
      <c r="T58" s="42">
        <v>0</v>
      </c>
      <c r="U58" s="42">
        <v>0</v>
      </c>
      <c r="V58" s="13" t="s">
        <v>4</v>
      </c>
      <c r="W58" s="28" t="s">
        <v>68</v>
      </c>
      <c r="X58" s="14"/>
      <c r="Y58" s="14"/>
      <c r="Z58" s="14"/>
      <c r="AA58" s="21"/>
      <c r="AB58" s="21"/>
      <c r="AC58" s="21"/>
      <c r="AD58" s="21"/>
      <c r="AE58" s="23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</row>
    <row r="59" spans="1:79" s="19" customFormat="1" ht="12.75" hidden="1" customHeight="1" x14ac:dyDescent="0.2">
      <c r="A59" s="155"/>
      <c r="B59" s="17"/>
      <c r="C59" s="18">
        <v>1</v>
      </c>
      <c r="D59" s="15">
        <f t="shared" si="2"/>
        <v>1</v>
      </c>
      <c r="E59" s="16">
        <f t="shared" si="2"/>
        <v>1</v>
      </c>
      <c r="F59" s="16">
        <f t="shared" si="2"/>
        <v>1</v>
      </c>
      <c r="G59" s="16">
        <f t="shared" si="2"/>
        <v>1</v>
      </c>
      <c r="H59" s="16">
        <f t="shared" si="2"/>
        <v>1</v>
      </c>
      <c r="I59" s="16">
        <f t="shared" si="2"/>
        <v>1</v>
      </c>
      <c r="J59" s="16">
        <f t="shared" si="2"/>
        <v>1</v>
      </c>
      <c r="K59" s="18"/>
      <c r="L59" s="87"/>
      <c r="M59" s="87"/>
      <c r="N59" s="66" t="s">
        <v>10</v>
      </c>
      <c r="O59" s="30"/>
      <c r="P59" s="196"/>
      <c r="Q59" s="33"/>
      <c r="R59" s="35" t="s">
        <v>137</v>
      </c>
      <c r="S59" s="40"/>
      <c r="T59" s="42">
        <v>0</v>
      </c>
      <c r="U59" s="42">
        <v>0</v>
      </c>
      <c r="V59" s="13" t="s">
        <v>4</v>
      </c>
      <c r="W59" s="28" t="s">
        <v>68</v>
      </c>
      <c r="X59" s="14"/>
      <c r="Y59" s="14"/>
      <c r="Z59" s="14"/>
      <c r="AA59" s="21"/>
      <c r="AB59" s="21"/>
      <c r="AC59" s="21"/>
      <c r="AD59" s="21"/>
      <c r="AE59" s="23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</row>
    <row r="60" spans="1:79" s="19" customFormat="1" ht="12.75" hidden="1" customHeight="1" x14ac:dyDescent="0.2">
      <c r="A60" s="155"/>
      <c r="B60" s="17"/>
      <c r="C60" s="18"/>
      <c r="D60" s="15"/>
      <c r="E60" s="16"/>
      <c r="F60" s="16"/>
      <c r="G60" s="16"/>
      <c r="H60" s="16"/>
      <c r="I60" s="16"/>
      <c r="J60" s="16"/>
      <c r="K60" s="18"/>
      <c r="L60" s="87"/>
      <c r="M60" s="87"/>
      <c r="N60" s="66"/>
      <c r="O60" s="30"/>
      <c r="P60" s="196"/>
      <c r="Q60" s="33"/>
      <c r="R60" s="35"/>
      <c r="S60" s="40"/>
      <c r="T60" s="42"/>
      <c r="U60" s="42"/>
      <c r="V60" s="13"/>
      <c r="W60" s="28"/>
      <c r="X60" s="14"/>
      <c r="Y60" s="14"/>
      <c r="Z60" s="14"/>
      <c r="AA60" s="21"/>
      <c r="AB60" s="21"/>
      <c r="AC60" s="21"/>
      <c r="AD60" s="21"/>
      <c r="AE60" s="23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</row>
    <row r="61" spans="1:79" s="19" customFormat="1" ht="15" hidden="1" customHeight="1" x14ac:dyDescent="0.25">
      <c r="A61" s="173" t="s">
        <v>57</v>
      </c>
      <c r="B61" s="74"/>
      <c r="C61" s="45">
        <v>0</v>
      </c>
      <c r="D61" s="15">
        <f t="shared" ref="D61:J61" si="3">$C61</f>
        <v>0</v>
      </c>
      <c r="E61" s="16">
        <f t="shared" si="3"/>
        <v>0</v>
      </c>
      <c r="F61" s="16">
        <f t="shared" si="3"/>
        <v>0</v>
      </c>
      <c r="G61" s="16">
        <f t="shared" si="3"/>
        <v>0</v>
      </c>
      <c r="H61" s="16">
        <f t="shared" si="3"/>
        <v>0</v>
      </c>
      <c r="I61" s="16">
        <f t="shared" si="3"/>
        <v>0</v>
      </c>
      <c r="J61" s="16">
        <f t="shared" si="3"/>
        <v>0</v>
      </c>
      <c r="K61" s="59" t="s">
        <v>70</v>
      </c>
      <c r="L61" s="60"/>
      <c r="M61" s="60"/>
      <c r="N61" s="60" t="s">
        <v>10</v>
      </c>
      <c r="O61" s="47"/>
      <c r="P61" s="47"/>
      <c r="Q61" s="48" t="s">
        <v>71</v>
      </c>
      <c r="R61" s="64" t="s">
        <v>133</v>
      </c>
      <c r="S61" s="61" t="s">
        <v>24</v>
      </c>
      <c r="T61" s="62">
        <v>0</v>
      </c>
      <c r="U61" s="62">
        <v>0</v>
      </c>
      <c r="V61" s="13"/>
      <c r="W61" s="28" t="s">
        <v>68</v>
      </c>
      <c r="X61" s="14"/>
      <c r="Y61" s="14"/>
      <c r="Z61" s="14"/>
      <c r="AA61" s="21"/>
      <c r="AB61" s="21"/>
      <c r="AC61" s="21"/>
      <c r="AD61" s="21"/>
      <c r="AE61" s="23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</row>
    <row r="62" spans="1:79" s="19" customFormat="1" ht="12.75" hidden="1" customHeight="1" x14ac:dyDescent="0.2">
      <c r="A62" s="90"/>
      <c r="B62" s="17"/>
      <c r="C62" s="18">
        <v>1</v>
      </c>
      <c r="D62" s="15">
        <f t="shared" si="2"/>
        <v>1</v>
      </c>
      <c r="E62" s="16">
        <f t="shared" si="2"/>
        <v>1</v>
      </c>
      <c r="F62" s="16">
        <f t="shared" si="2"/>
        <v>1</v>
      </c>
      <c r="G62" s="16">
        <f t="shared" si="2"/>
        <v>1</v>
      </c>
      <c r="H62" s="16">
        <f t="shared" si="2"/>
        <v>1</v>
      </c>
      <c r="I62" s="16">
        <f t="shared" si="2"/>
        <v>1</v>
      </c>
      <c r="J62" s="16">
        <f t="shared" si="2"/>
        <v>1</v>
      </c>
      <c r="K62" s="18"/>
      <c r="L62" s="87"/>
      <c r="M62" s="87"/>
      <c r="N62" s="66" t="s">
        <v>10</v>
      </c>
      <c r="O62" s="30"/>
      <c r="P62" s="196"/>
      <c r="Q62" s="33"/>
      <c r="R62" s="35" t="s">
        <v>139</v>
      </c>
      <c r="S62" s="40" t="s">
        <v>11</v>
      </c>
      <c r="T62" s="42">
        <v>0</v>
      </c>
      <c r="U62" s="42">
        <v>0</v>
      </c>
      <c r="V62" s="13" t="s">
        <v>0</v>
      </c>
      <c r="W62" s="28" t="s">
        <v>68</v>
      </c>
      <c r="X62" s="14"/>
      <c r="Y62" s="14"/>
      <c r="Z62" s="14"/>
      <c r="AA62" s="21"/>
      <c r="AB62" s="21"/>
      <c r="AC62" s="21"/>
      <c r="AD62" s="21"/>
      <c r="AE62" s="23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</row>
    <row r="63" spans="1:79" s="19" customFormat="1" ht="12.75" hidden="1" customHeight="1" x14ac:dyDescent="0.2">
      <c r="A63" s="90"/>
      <c r="B63" s="17"/>
      <c r="C63" s="18">
        <v>1</v>
      </c>
      <c r="D63" s="15">
        <f t="shared" si="2"/>
        <v>1</v>
      </c>
      <c r="E63" s="16">
        <f t="shared" si="2"/>
        <v>1</v>
      </c>
      <c r="F63" s="16">
        <f t="shared" si="2"/>
        <v>1</v>
      </c>
      <c r="G63" s="16">
        <f t="shared" si="2"/>
        <v>1</v>
      </c>
      <c r="H63" s="16">
        <f t="shared" si="2"/>
        <v>1</v>
      </c>
      <c r="I63" s="16">
        <f t="shared" si="2"/>
        <v>1</v>
      </c>
      <c r="J63" s="16">
        <f t="shared" si="2"/>
        <v>1</v>
      </c>
      <c r="K63" s="18"/>
      <c r="L63" s="87"/>
      <c r="M63" s="87"/>
      <c r="N63" s="66" t="s">
        <v>10</v>
      </c>
      <c r="O63" s="30"/>
      <c r="P63" s="196"/>
      <c r="Q63" s="33"/>
      <c r="R63" s="35" t="s">
        <v>134</v>
      </c>
      <c r="S63" s="40"/>
      <c r="T63" s="42">
        <v>0</v>
      </c>
      <c r="U63" s="42">
        <v>0</v>
      </c>
      <c r="V63" s="13" t="s">
        <v>4</v>
      </c>
      <c r="W63" s="28" t="s">
        <v>68</v>
      </c>
      <c r="X63" s="14"/>
      <c r="Y63" s="14"/>
      <c r="Z63" s="14"/>
      <c r="AA63" s="21"/>
      <c r="AB63" s="21"/>
      <c r="AC63" s="21"/>
      <c r="AD63" s="21"/>
      <c r="AE63" s="23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</row>
    <row r="64" spans="1:79" s="19" customFormat="1" ht="12.75" hidden="1" customHeight="1" x14ac:dyDescent="0.2">
      <c r="A64" s="90"/>
      <c r="B64" s="17"/>
      <c r="C64" s="18">
        <v>1</v>
      </c>
      <c r="D64" s="15">
        <f t="shared" si="2"/>
        <v>1</v>
      </c>
      <c r="E64" s="16">
        <f t="shared" si="2"/>
        <v>1</v>
      </c>
      <c r="F64" s="16">
        <f t="shared" si="2"/>
        <v>1</v>
      </c>
      <c r="G64" s="16">
        <f t="shared" si="2"/>
        <v>1</v>
      </c>
      <c r="H64" s="16">
        <f t="shared" si="2"/>
        <v>1</v>
      </c>
      <c r="I64" s="16">
        <f t="shared" si="2"/>
        <v>1</v>
      </c>
      <c r="J64" s="16">
        <f t="shared" si="2"/>
        <v>1</v>
      </c>
      <c r="K64" s="18"/>
      <c r="L64" s="87"/>
      <c r="M64" s="87"/>
      <c r="N64" s="66" t="s">
        <v>10</v>
      </c>
      <c r="O64" s="30"/>
      <c r="P64" s="196"/>
      <c r="Q64" s="33"/>
      <c r="R64" s="35" t="s">
        <v>135</v>
      </c>
      <c r="S64" s="40"/>
      <c r="T64" s="42">
        <v>0</v>
      </c>
      <c r="U64" s="42">
        <v>0</v>
      </c>
      <c r="V64" s="13" t="s">
        <v>4</v>
      </c>
      <c r="W64" s="28" t="s">
        <v>68</v>
      </c>
      <c r="X64" s="14"/>
      <c r="Y64" s="14"/>
      <c r="Z64" s="14"/>
      <c r="AA64" s="21"/>
      <c r="AB64" s="21"/>
      <c r="AC64" s="21"/>
      <c r="AD64" s="21"/>
      <c r="AE64" s="23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</row>
    <row r="65" spans="1:79" s="19" customFormat="1" ht="12.75" hidden="1" customHeight="1" x14ac:dyDescent="0.2">
      <c r="A65" s="90"/>
      <c r="B65" s="17"/>
      <c r="C65" s="18">
        <v>1</v>
      </c>
      <c r="D65" s="15">
        <f t="shared" si="2"/>
        <v>1</v>
      </c>
      <c r="E65" s="16">
        <f t="shared" si="2"/>
        <v>1</v>
      </c>
      <c r="F65" s="16">
        <f t="shared" si="2"/>
        <v>1</v>
      </c>
      <c r="G65" s="16">
        <f t="shared" si="2"/>
        <v>1</v>
      </c>
      <c r="H65" s="16">
        <f t="shared" si="2"/>
        <v>1</v>
      </c>
      <c r="I65" s="16">
        <f t="shared" si="2"/>
        <v>1</v>
      </c>
      <c r="J65" s="16">
        <f t="shared" si="2"/>
        <v>1</v>
      </c>
      <c r="K65" s="18"/>
      <c r="L65" s="87"/>
      <c r="M65" s="87"/>
      <c r="N65" s="66" t="s">
        <v>10</v>
      </c>
      <c r="O65" s="30"/>
      <c r="P65" s="196"/>
      <c r="Q65" s="33"/>
      <c r="R65" s="35" t="s">
        <v>136</v>
      </c>
      <c r="S65" s="40"/>
      <c r="T65" s="42">
        <v>0</v>
      </c>
      <c r="U65" s="42">
        <v>0</v>
      </c>
      <c r="V65" s="13" t="s">
        <v>4</v>
      </c>
      <c r="W65" s="28" t="s">
        <v>68</v>
      </c>
      <c r="X65" s="14"/>
      <c r="Y65" s="14"/>
      <c r="Z65" s="14"/>
      <c r="AA65" s="21"/>
      <c r="AB65" s="21"/>
      <c r="AC65" s="21"/>
      <c r="AD65" s="21"/>
      <c r="AE65" s="23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</row>
    <row r="66" spans="1:79" s="19" customFormat="1" ht="12.75" hidden="1" customHeight="1" x14ac:dyDescent="0.2">
      <c r="A66" s="90"/>
      <c r="B66" s="17"/>
      <c r="C66" s="18">
        <v>1</v>
      </c>
      <c r="D66" s="15">
        <f t="shared" si="2"/>
        <v>1</v>
      </c>
      <c r="E66" s="16">
        <f t="shared" si="2"/>
        <v>1</v>
      </c>
      <c r="F66" s="16">
        <f t="shared" si="2"/>
        <v>1</v>
      </c>
      <c r="G66" s="16">
        <f t="shared" si="2"/>
        <v>1</v>
      </c>
      <c r="H66" s="16">
        <f t="shared" si="2"/>
        <v>1</v>
      </c>
      <c r="I66" s="16">
        <f t="shared" si="2"/>
        <v>1</v>
      </c>
      <c r="J66" s="16">
        <f t="shared" si="2"/>
        <v>1</v>
      </c>
      <c r="K66" s="18"/>
      <c r="L66" s="87"/>
      <c r="M66" s="87"/>
      <c r="N66" s="66" t="s">
        <v>10</v>
      </c>
      <c r="O66" s="30"/>
      <c r="P66" s="196"/>
      <c r="Q66" s="33"/>
      <c r="R66" s="35" t="s">
        <v>137</v>
      </c>
      <c r="S66" s="40"/>
      <c r="T66" s="42">
        <v>0</v>
      </c>
      <c r="U66" s="42">
        <v>0</v>
      </c>
      <c r="V66" s="13" t="s">
        <v>4</v>
      </c>
      <c r="W66" s="28" t="s">
        <v>68</v>
      </c>
      <c r="X66" s="14"/>
      <c r="Y66" s="14"/>
      <c r="Z66" s="14"/>
      <c r="AA66" s="21"/>
      <c r="AB66" s="21"/>
      <c r="AC66" s="21"/>
      <c r="AD66" s="21"/>
      <c r="AE66" s="23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</row>
    <row r="67" spans="1:79" s="19" customFormat="1" ht="12.75" hidden="1" customHeight="1" x14ac:dyDescent="0.2">
      <c r="A67" s="155"/>
      <c r="B67" s="17"/>
      <c r="C67" s="18"/>
      <c r="D67" s="15"/>
      <c r="E67" s="16"/>
      <c r="F67" s="16"/>
      <c r="G67" s="16"/>
      <c r="H67" s="16"/>
      <c r="I67" s="16"/>
      <c r="J67" s="16"/>
      <c r="K67" s="18"/>
      <c r="L67" s="87"/>
      <c r="M67" s="87"/>
      <c r="N67" s="66"/>
      <c r="O67" s="30"/>
      <c r="P67" s="196"/>
      <c r="Q67" s="33"/>
      <c r="R67" s="35"/>
      <c r="S67" s="40"/>
      <c r="T67" s="42"/>
      <c r="U67" s="42"/>
      <c r="V67" s="13"/>
      <c r="W67" s="28"/>
      <c r="X67" s="14"/>
      <c r="Y67" s="14"/>
      <c r="Z67" s="14"/>
      <c r="AA67" s="21"/>
      <c r="AB67" s="21"/>
      <c r="AC67" s="21"/>
      <c r="AD67" s="21"/>
      <c r="AE67" s="23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</row>
    <row r="68" spans="1:79" s="19" customFormat="1" ht="15" hidden="1" customHeight="1" x14ac:dyDescent="0.25">
      <c r="A68" s="173" t="s">
        <v>57</v>
      </c>
      <c r="B68" s="74"/>
      <c r="C68" s="45">
        <v>0</v>
      </c>
      <c r="D68" s="15">
        <f t="shared" ref="D68:J68" si="4">$C68</f>
        <v>0</v>
      </c>
      <c r="E68" s="16">
        <f t="shared" si="4"/>
        <v>0</v>
      </c>
      <c r="F68" s="16">
        <f t="shared" si="4"/>
        <v>0</v>
      </c>
      <c r="G68" s="16">
        <f t="shared" si="4"/>
        <v>0</v>
      </c>
      <c r="H68" s="16">
        <f t="shared" si="4"/>
        <v>0</v>
      </c>
      <c r="I68" s="16">
        <f t="shared" si="4"/>
        <v>0</v>
      </c>
      <c r="J68" s="16">
        <f t="shared" si="4"/>
        <v>0</v>
      </c>
      <c r="K68" s="59" t="s">
        <v>70</v>
      </c>
      <c r="L68" s="60"/>
      <c r="M68" s="60"/>
      <c r="N68" s="60" t="s">
        <v>10</v>
      </c>
      <c r="O68" s="47"/>
      <c r="P68" s="47"/>
      <c r="Q68" s="48" t="s">
        <v>71</v>
      </c>
      <c r="R68" s="64" t="s">
        <v>140</v>
      </c>
      <c r="S68" s="61" t="s">
        <v>24</v>
      </c>
      <c r="T68" s="62">
        <v>0</v>
      </c>
      <c r="U68" s="62">
        <v>0</v>
      </c>
      <c r="V68" s="13"/>
      <c r="W68" s="28" t="s">
        <v>68</v>
      </c>
      <c r="X68" s="14"/>
      <c r="Y68" s="14"/>
      <c r="Z68" s="14"/>
      <c r="AA68" s="21"/>
      <c r="AB68" s="21"/>
      <c r="AC68" s="21"/>
      <c r="AD68" s="21"/>
      <c r="AE68" s="23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</row>
    <row r="69" spans="1:79" s="19" customFormat="1" ht="12.75" hidden="1" customHeight="1" x14ac:dyDescent="0.2">
      <c r="A69" s="90"/>
      <c r="B69" s="17"/>
      <c r="C69" s="18">
        <v>1</v>
      </c>
      <c r="D69" s="15">
        <f t="shared" si="2"/>
        <v>1</v>
      </c>
      <c r="E69" s="16">
        <f t="shared" si="2"/>
        <v>1</v>
      </c>
      <c r="F69" s="16">
        <f t="shared" si="2"/>
        <v>1</v>
      </c>
      <c r="G69" s="16">
        <f t="shared" si="2"/>
        <v>1</v>
      </c>
      <c r="H69" s="16">
        <f t="shared" si="2"/>
        <v>1</v>
      </c>
      <c r="I69" s="16">
        <f t="shared" si="2"/>
        <v>1</v>
      </c>
      <c r="J69" s="16">
        <f t="shared" si="2"/>
        <v>1</v>
      </c>
      <c r="K69" s="18"/>
      <c r="L69" s="87"/>
      <c r="M69" s="87"/>
      <c r="N69" s="66" t="s">
        <v>10</v>
      </c>
      <c r="O69" s="30"/>
      <c r="P69" s="196"/>
      <c r="Q69" s="33"/>
      <c r="R69" s="35" t="s">
        <v>141</v>
      </c>
      <c r="S69" s="40" t="s">
        <v>11</v>
      </c>
      <c r="T69" s="42">
        <v>0</v>
      </c>
      <c r="U69" s="42">
        <v>0</v>
      </c>
      <c r="V69" s="13" t="s">
        <v>0</v>
      </c>
      <c r="W69" s="28" t="s">
        <v>68</v>
      </c>
      <c r="X69" s="14"/>
      <c r="Y69" s="14"/>
      <c r="Z69" s="14"/>
      <c r="AA69" s="21"/>
      <c r="AB69" s="21"/>
      <c r="AC69" s="21"/>
      <c r="AD69" s="21"/>
      <c r="AE69" s="23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</row>
    <row r="70" spans="1:79" s="19" customFormat="1" ht="12.75" hidden="1" customHeight="1" x14ac:dyDescent="0.2">
      <c r="A70" s="90"/>
      <c r="B70" s="17"/>
      <c r="C70" s="18">
        <v>1</v>
      </c>
      <c r="D70" s="15">
        <f t="shared" si="2"/>
        <v>1</v>
      </c>
      <c r="E70" s="16">
        <f t="shared" si="2"/>
        <v>1</v>
      </c>
      <c r="F70" s="16">
        <f t="shared" si="2"/>
        <v>1</v>
      </c>
      <c r="G70" s="16">
        <f t="shared" si="2"/>
        <v>1</v>
      </c>
      <c r="H70" s="16">
        <f t="shared" si="2"/>
        <v>1</v>
      </c>
      <c r="I70" s="16">
        <f t="shared" si="2"/>
        <v>1</v>
      </c>
      <c r="J70" s="16">
        <f t="shared" si="2"/>
        <v>1</v>
      </c>
      <c r="K70" s="18"/>
      <c r="L70" s="87"/>
      <c r="M70" s="87"/>
      <c r="N70" s="66" t="s">
        <v>10</v>
      </c>
      <c r="O70" s="30"/>
      <c r="P70" s="196"/>
      <c r="Q70" s="33"/>
      <c r="R70" s="35" t="s">
        <v>134</v>
      </c>
      <c r="S70" s="40"/>
      <c r="T70" s="42">
        <v>0</v>
      </c>
      <c r="U70" s="42">
        <v>0</v>
      </c>
      <c r="V70" s="13" t="s">
        <v>4</v>
      </c>
      <c r="W70" s="28" t="s">
        <v>68</v>
      </c>
      <c r="X70" s="14"/>
      <c r="Y70" s="14"/>
      <c r="Z70" s="14"/>
      <c r="AA70" s="21"/>
      <c r="AB70" s="21"/>
      <c r="AC70" s="21"/>
      <c r="AD70" s="21"/>
      <c r="AE70" s="23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</row>
    <row r="71" spans="1:79" s="19" customFormat="1" ht="12.75" hidden="1" customHeight="1" x14ac:dyDescent="0.2">
      <c r="A71" s="90"/>
      <c r="B71" s="17"/>
      <c r="C71" s="18">
        <v>1</v>
      </c>
      <c r="D71" s="15">
        <f t="shared" si="2"/>
        <v>1</v>
      </c>
      <c r="E71" s="16">
        <f t="shared" si="2"/>
        <v>1</v>
      </c>
      <c r="F71" s="16">
        <f t="shared" si="2"/>
        <v>1</v>
      </c>
      <c r="G71" s="16">
        <f t="shared" si="2"/>
        <v>1</v>
      </c>
      <c r="H71" s="16">
        <f t="shared" si="2"/>
        <v>1</v>
      </c>
      <c r="I71" s="16">
        <f t="shared" si="2"/>
        <v>1</v>
      </c>
      <c r="J71" s="16">
        <f t="shared" si="2"/>
        <v>1</v>
      </c>
      <c r="K71" s="18"/>
      <c r="L71" s="87"/>
      <c r="M71" s="87"/>
      <c r="N71" s="66" t="s">
        <v>10</v>
      </c>
      <c r="O71" s="30"/>
      <c r="P71" s="196"/>
      <c r="Q71" s="33"/>
      <c r="R71" s="35" t="s">
        <v>135</v>
      </c>
      <c r="S71" s="40"/>
      <c r="T71" s="42">
        <v>0</v>
      </c>
      <c r="U71" s="42">
        <v>0</v>
      </c>
      <c r="V71" s="13" t="s">
        <v>4</v>
      </c>
      <c r="W71" s="28" t="s">
        <v>68</v>
      </c>
      <c r="X71" s="14"/>
      <c r="Y71" s="14"/>
      <c r="Z71" s="14"/>
      <c r="AA71" s="21"/>
      <c r="AB71" s="21"/>
      <c r="AC71" s="21"/>
      <c r="AD71" s="21"/>
      <c r="AE71" s="23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</row>
    <row r="72" spans="1:79" s="19" customFormat="1" ht="12.75" hidden="1" customHeight="1" x14ac:dyDescent="0.2">
      <c r="A72" s="90"/>
      <c r="B72" s="17"/>
      <c r="C72" s="18">
        <v>1</v>
      </c>
      <c r="D72" s="15">
        <f t="shared" si="2"/>
        <v>1</v>
      </c>
      <c r="E72" s="16">
        <f t="shared" si="2"/>
        <v>1</v>
      </c>
      <c r="F72" s="16">
        <f t="shared" si="2"/>
        <v>1</v>
      </c>
      <c r="G72" s="16">
        <f t="shared" si="2"/>
        <v>1</v>
      </c>
      <c r="H72" s="16">
        <f t="shared" si="2"/>
        <v>1</v>
      </c>
      <c r="I72" s="16">
        <f t="shared" si="2"/>
        <v>1</v>
      </c>
      <c r="J72" s="16">
        <f t="shared" si="2"/>
        <v>1</v>
      </c>
      <c r="K72" s="18"/>
      <c r="L72" s="87"/>
      <c r="M72" s="87"/>
      <c r="N72" s="66" t="s">
        <v>10</v>
      </c>
      <c r="O72" s="30"/>
      <c r="P72" s="196"/>
      <c r="Q72" s="33"/>
      <c r="R72" s="35" t="s">
        <v>136</v>
      </c>
      <c r="S72" s="40"/>
      <c r="T72" s="42">
        <v>0</v>
      </c>
      <c r="U72" s="42">
        <v>0</v>
      </c>
      <c r="V72" s="13" t="s">
        <v>4</v>
      </c>
      <c r="W72" s="28" t="s">
        <v>68</v>
      </c>
      <c r="X72" s="14"/>
      <c r="Y72" s="14"/>
      <c r="Z72" s="14"/>
      <c r="AA72" s="21"/>
      <c r="AB72" s="21"/>
      <c r="AC72" s="21"/>
      <c r="AD72" s="21"/>
      <c r="AE72" s="23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</row>
    <row r="73" spans="1:79" s="19" customFormat="1" ht="12.75" hidden="1" customHeight="1" x14ac:dyDescent="0.2">
      <c r="A73" s="90"/>
      <c r="B73" s="17"/>
      <c r="C73" s="18">
        <v>1</v>
      </c>
      <c r="D73" s="15">
        <f t="shared" si="2"/>
        <v>1</v>
      </c>
      <c r="E73" s="16">
        <f t="shared" si="2"/>
        <v>1</v>
      </c>
      <c r="F73" s="16">
        <f t="shared" si="2"/>
        <v>1</v>
      </c>
      <c r="G73" s="16">
        <f t="shared" si="2"/>
        <v>1</v>
      </c>
      <c r="H73" s="16">
        <f t="shared" si="2"/>
        <v>1</v>
      </c>
      <c r="I73" s="16">
        <f t="shared" si="2"/>
        <v>1</v>
      </c>
      <c r="J73" s="16">
        <f t="shared" si="2"/>
        <v>1</v>
      </c>
      <c r="K73" s="18"/>
      <c r="L73" s="87"/>
      <c r="M73" s="87"/>
      <c r="N73" s="66" t="s">
        <v>10</v>
      </c>
      <c r="O73" s="30"/>
      <c r="P73" s="196"/>
      <c r="Q73" s="33"/>
      <c r="R73" s="35" t="s">
        <v>137</v>
      </c>
      <c r="S73" s="40"/>
      <c r="T73" s="42">
        <v>0</v>
      </c>
      <c r="U73" s="42">
        <v>0</v>
      </c>
      <c r="V73" s="13" t="s">
        <v>4</v>
      </c>
      <c r="W73" s="28" t="s">
        <v>68</v>
      </c>
      <c r="X73" s="14"/>
      <c r="Y73" s="14"/>
      <c r="Z73" s="14"/>
      <c r="AA73" s="21"/>
      <c r="AB73" s="21"/>
      <c r="AC73" s="21"/>
      <c r="AD73" s="21"/>
      <c r="AE73" s="23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</row>
    <row r="74" spans="1:79" s="19" customFormat="1" ht="12.75" hidden="1" customHeight="1" x14ac:dyDescent="0.2">
      <c r="A74" s="155"/>
      <c r="B74" s="17"/>
      <c r="C74" s="18"/>
      <c r="D74" s="15"/>
      <c r="E74" s="16"/>
      <c r="F74" s="16"/>
      <c r="G74" s="16"/>
      <c r="H74" s="16"/>
      <c r="I74" s="16"/>
      <c r="J74" s="16"/>
      <c r="K74" s="18"/>
      <c r="L74" s="87"/>
      <c r="M74" s="87"/>
      <c r="N74" s="66"/>
      <c r="O74" s="30"/>
      <c r="P74" s="196"/>
      <c r="Q74" s="33"/>
      <c r="R74" s="35"/>
      <c r="S74" s="40"/>
      <c r="T74" s="42"/>
      <c r="U74" s="42"/>
      <c r="V74" s="13"/>
      <c r="W74" s="28"/>
      <c r="X74" s="14"/>
      <c r="Y74" s="14"/>
      <c r="Z74" s="14"/>
      <c r="AA74" s="21"/>
      <c r="AB74" s="21"/>
      <c r="AC74" s="21"/>
      <c r="AD74" s="21"/>
      <c r="AE74" s="23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</row>
    <row r="75" spans="1:79" s="19" customFormat="1" ht="15" hidden="1" customHeight="1" x14ac:dyDescent="0.25">
      <c r="A75" s="173" t="s">
        <v>57</v>
      </c>
      <c r="B75" s="74"/>
      <c r="C75" s="45">
        <v>0</v>
      </c>
      <c r="D75" s="15">
        <f t="shared" ref="D75:J75" si="5">$C75</f>
        <v>0</v>
      </c>
      <c r="E75" s="16">
        <f t="shared" si="5"/>
        <v>0</v>
      </c>
      <c r="F75" s="16">
        <f t="shared" si="5"/>
        <v>0</v>
      </c>
      <c r="G75" s="16">
        <f t="shared" si="5"/>
        <v>0</v>
      </c>
      <c r="H75" s="16">
        <f t="shared" si="5"/>
        <v>0</v>
      </c>
      <c r="I75" s="16">
        <f t="shared" si="5"/>
        <v>0</v>
      </c>
      <c r="J75" s="16">
        <f t="shared" si="5"/>
        <v>0</v>
      </c>
      <c r="K75" s="59" t="s">
        <v>70</v>
      </c>
      <c r="L75" s="60"/>
      <c r="M75" s="60"/>
      <c r="N75" s="60" t="s">
        <v>10</v>
      </c>
      <c r="O75" s="47"/>
      <c r="P75" s="47"/>
      <c r="Q75" s="48" t="s">
        <v>71</v>
      </c>
      <c r="R75" s="64" t="s">
        <v>142</v>
      </c>
      <c r="S75" s="61" t="s">
        <v>24</v>
      </c>
      <c r="T75" s="62">
        <v>0</v>
      </c>
      <c r="U75" s="62">
        <v>0</v>
      </c>
      <c r="V75" s="13"/>
      <c r="W75" s="28" t="s">
        <v>68</v>
      </c>
      <c r="X75" s="14"/>
      <c r="Y75" s="14"/>
      <c r="Z75" s="14"/>
      <c r="AA75" s="21"/>
      <c r="AB75" s="21"/>
      <c r="AC75" s="21"/>
      <c r="AD75" s="21"/>
      <c r="AE75" s="23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</row>
    <row r="76" spans="1:79" s="19" customFormat="1" ht="12.75" hidden="1" customHeight="1" x14ac:dyDescent="0.2">
      <c r="A76" s="90"/>
      <c r="B76" s="17"/>
      <c r="C76" s="18">
        <v>1</v>
      </c>
      <c r="D76" s="15">
        <f t="shared" si="2"/>
        <v>1</v>
      </c>
      <c r="E76" s="16">
        <f t="shared" si="2"/>
        <v>1</v>
      </c>
      <c r="F76" s="16">
        <f t="shared" si="2"/>
        <v>1</v>
      </c>
      <c r="G76" s="16">
        <f t="shared" si="2"/>
        <v>1</v>
      </c>
      <c r="H76" s="16">
        <f t="shared" si="2"/>
        <v>1</v>
      </c>
      <c r="I76" s="16">
        <f t="shared" si="2"/>
        <v>1</v>
      </c>
      <c r="J76" s="16">
        <f t="shared" si="2"/>
        <v>1</v>
      </c>
      <c r="K76" s="18"/>
      <c r="L76" s="87"/>
      <c r="M76" s="87"/>
      <c r="N76" s="66" t="s">
        <v>10</v>
      </c>
      <c r="O76" s="30"/>
      <c r="P76" s="196"/>
      <c r="Q76" s="33"/>
      <c r="R76" s="35" t="s">
        <v>143</v>
      </c>
      <c r="S76" s="40" t="s">
        <v>11</v>
      </c>
      <c r="T76" s="42">
        <v>0</v>
      </c>
      <c r="U76" s="42">
        <v>0</v>
      </c>
      <c r="V76" s="13" t="s">
        <v>0</v>
      </c>
      <c r="W76" s="28" t="s">
        <v>68</v>
      </c>
      <c r="X76" s="14"/>
      <c r="Y76" s="14"/>
      <c r="Z76" s="14"/>
      <c r="AA76" s="21"/>
      <c r="AB76" s="21"/>
      <c r="AC76" s="21"/>
      <c r="AD76" s="21"/>
      <c r="AE76" s="23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</row>
    <row r="77" spans="1:79" s="19" customFormat="1" ht="12.75" hidden="1" customHeight="1" x14ac:dyDescent="0.2">
      <c r="A77" s="90"/>
      <c r="B77" s="17"/>
      <c r="C77" s="18">
        <v>1</v>
      </c>
      <c r="D77" s="15">
        <f t="shared" si="2"/>
        <v>1</v>
      </c>
      <c r="E77" s="16">
        <f t="shared" si="2"/>
        <v>1</v>
      </c>
      <c r="F77" s="16">
        <f t="shared" si="2"/>
        <v>1</v>
      </c>
      <c r="G77" s="16">
        <f t="shared" si="2"/>
        <v>1</v>
      </c>
      <c r="H77" s="16">
        <f t="shared" si="2"/>
        <v>1</v>
      </c>
      <c r="I77" s="16">
        <f t="shared" si="2"/>
        <v>1</v>
      </c>
      <c r="J77" s="16">
        <f t="shared" si="2"/>
        <v>1</v>
      </c>
      <c r="K77" s="18"/>
      <c r="L77" s="87"/>
      <c r="M77" s="87"/>
      <c r="N77" s="66" t="s">
        <v>10</v>
      </c>
      <c r="O77" s="30"/>
      <c r="P77" s="196"/>
      <c r="Q77" s="33"/>
      <c r="R77" s="35" t="s">
        <v>134</v>
      </c>
      <c r="S77" s="40"/>
      <c r="T77" s="42">
        <v>0</v>
      </c>
      <c r="U77" s="42">
        <v>0</v>
      </c>
      <c r="V77" s="13" t="s">
        <v>4</v>
      </c>
      <c r="W77" s="28" t="s">
        <v>68</v>
      </c>
      <c r="X77" s="14"/>
      <c r="Y77" s="14"/>
      <c r="Z77" s="14"/>
      <c r="AA77" s="21"/>
      <c r="AB77" s="21"/>
      <c r="AC77" s="21"/>
      <c r="AD77" s="21"/>
      <c r="AE77" s="23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</row>
    <row r="78" spans="1:79" s="19" customFormat="1" ht="12.75" hidden="1" customHeight="1" x14ac:dyDescent="0.2">
      <c r="A78" s="90"/>
      <c r="B78" s="17"/>
      <c r="C78" s="18">
        <v>1</v>
      </c>
      <c r="D78" s="15">
        <f t="shared" si="2"/>
        <v>1</v>
      </c>
      <c r="E78" s="16">
        <f t="shared" si="2"/>
        <v>1</v>
      </c>
      <c r="F78" s="16">
        <f t="shared" si="2"/>
        <v>1</v>
      </c>
      <c r="G78" s="16">
        <f t="shared" si="2"/>
        <v>1</v>
      </c>
      <c r="H78" s="16">
        <f t="shared" si="2"/>
        <v>1</v>
      </c>
      <c r="I78" s="16">
        <f t="shared" si="2"/>
        <v>1</v>
      </c>
      <c r="J78" s="16">
        <f t="shared" si="2"/>
        <v>1</v>
      </c>
      <c r="K78" s="18"/>
      <c r="L78" s="87"/>
      <c r="M78" s="87"/>
      <c r="N78" s="66" t="s">
        <v>10</v>
      </c>
      <c r="O78" s="30"/>
      <c r="P78" s="196"/>
      <c r="Q78" s="33"/>
      <c r="R78" s="35" t="s">
        <v>135</v>
      </c>
      <c r="S78" s="40"/>
      <c r="T78" s="42">
        <v>0</v>
      </c>
      <c r="U78" s="42">
        <v>0</v>
      </c>
      <c r="V78" s="13" t="s">
        <v>4</v>
      </c>
      <c r="W78" s="28" t="s">
        <v>68</v>
      </c>
      <c r="X78" s="14"/>
      <c r="Y78" s="14"/>
      <c r="Z78" s="14"/>
      <c r="AA78" s="21"/>
      <c r="AB78" s="21"/>
      <c r="AC78" s="21"/>
      <c r="AD78" s="21"/>
      <c r="AE78" s="23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</row>
    <row r="79" spans="1:79" s="19" customFormat="1" ht="12.75" hidden="1" customHeight="1" x14ac:dyDescent="0.2">
      <c r="A79" s="90"/>
      <c r="B79" s="17"/>
      <c r="C79" s="18">
        <v>1</v>
      </c>
      <c r="D79" s="15">
        <f t="shared" si="2"/>
        <v>1</v>
      </c>
      <c r="E79" s="16">
        <f t="shared" si="2"/>
        <v>1</v>
      </c>
      <c r="F79" s="16">
        <f t="shared" si="2"/>
        <v>1</v>
      </c>
      <c r="G79" s="16">
        <f t="shared" si="2"/>
        <v>1</v>
      </c>
      <c r="H79" s="16">
        <f t="shared" si="2"/>
        <v>1</v>
      </c>
      <c r="I79" s="16">
        <f t="shared" si="2"/>
        <v>1</v>
      </c>
      <c r="J79" s="16">
        <f t="shared" si="2"/>
        <v>1</v>
      </c>
      <c r="K79" s="18"/>
      <c r="L79" s="87"/>
      <c r="M79" s="87"/>
      <c r="N79" s="66" t="s">
        <v>10</v>
      </c>
      <c r="O79" s="30"/>
      <c r="P79" s="196"/>
      <c r="Q79" s="33"/>
      <c r="R79" s="35" t="s">
        <v>136</v>
      </c>
      <c r="S79" s="40"/>
      <c r="T79" s="42">
        <v>0</v>
      </c>
      <c r="U79" s="42">
        <v>0</v>
      </c>
      <c r="V79" s="13" t="s">
        <v>4</v>
      </c>
      <c r="W79" s="28" t="s">
        <v>68</v>
      </c>
      <c r="X79" s="14"/>
      <c r="Y79" s="14"/>
      <c r="Z79" s="14"/>
      <c r="AA79" s="21"/>
      <c r="AB79" s="21"/>
      <c r="AC79" s="21"/>
      <c r="AD79" s="21"/>
      <c r="AE79" s="23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</row>
    <row r="80" spans="1:79" s="19" customFormat="1" ht="12.75" hidden="1" customHeight="1" x14ac:dyDescent="0.2">
      <c r="A80" s="90"/>
      <c r="B80" s="17"/>
      <c r="C80" s="18">
        <v>1</v>
      </c>
      <c r="D80" s="15">
        <f t="shared" si="2"/>
        <v>1</v>
      </c>
      <c r="E80" s="16">
        <f t="shared" si="2"/>
        <v>1</v>
      </c>
      <c r="F80" s="16">
        <f t="shared" si="2"/>
        <v>1</v>
      </c>
      <c r="G80" s="16">
        <f t="shared" si="2"/>
        <v>1</v>
      </c>
      <c r="H80" s="16">
        <f t="shared" si="2"/>
        <v>1</v>
      </c>
      <c r="I80" s="16">
        <f t="shared" si="2"/>
        <v>1</v>
      </c>
      <c r="J80" s="16">
        <f t="shared" si="2"/>
        <v>1</v>
      </c>
      <c r="K80" s="18"/>
      <c r="L80" s="87"/>
      <c r="M80" s="87"/>
      <c r="N80" s="66" t="s">
        <v>10</v>
      </c>
      <c r="O80" s="30"/>
      <c r="P80" s="196"/>
      <c r="Q80" s="33"/>
      <c r="R80" s="35" t="s">
        <v>137</v>
      </c>
      <c r="S80" s="40"/>
      <c r="T80" s="42">
        <v>0</v>
      </c>
      <c r="U80" s="42">
        <v>0</v>
      </c>
      <c r="V80" s="13" t="s">
        <v>4</v>
      </c>
      <c r="W80" s="28" t="s">
        <v>68</v>
      </c>
      <c r="X80" s="14"/>
      <c r="Y80" s="14"/>
      <c r="Z80" s="14"/>
      <c r="AA80" s="21"/>
      <c r="AB80" s="21"/>
      <c r="AC80" s="21"/>
      <c r="AD80" s="21"/>
      <c r="AE80" s="23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</row>
    <row r="81" spans="1:79" s="19" customFormat="1" ht="12.75" hidden="1" customHeight="1" x14ac:dyDescent="0.2">
      <c r="A81" s="155"/>
      <c r="B81" s="17"/>
      <c r="C81" s="18"/>
      <c r="D81" s="15"/>
      <c r="E81" s="16"/>
      <c r="F81" s="16"/>
      <c r="G81" s="16"/>
      <c r="H81" s="16"/>
      <c r="I81" s="16"/>
      <c r="J81" s="16"/>
      <c r="K81" s="18"/>
      <c r="L81" s="87"/>
      <c r="M81" s="87"/>
      <c r="N81" s="66"/>
      <c r="O81" s="30"/>
      <c r="P81" s="196"/>
      <c r="Q81" s="33"/>
      <c r="R81" s="35"/>
      <c r="S81" s="40"/>
      <c r="T81" s="42"/>
      <c r="U81" s="42"/>
      <c r="V81" s="13"/>
      <c r="W81" s="28"/>
      <c r="X81" s="14"/>
      <c r="Y81" s="14"/>
      <c r="Z81" s="14"/>
      <c r="AA81" s="21"/>
      <c r="AB81" s="21"/>
      <c r="AC81" s="21"/>
      <c r="AD81" s="21"/>
      <c r="AE81" s="23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</row>
    <row r="82" spans="1:79" s="19" customFormat="1" ht="15" hidden="1" customHeight="1" x14ac:dyDescent="0.25">
      <c r="A82" s="173" t="s">
        <v>57</v>
      </c>
      <c r="B82" s="74"/>
      <c r="C82" s="45">
        <v>0</v>
      </c>
      <c r="D82" s="15">
        <f t="shared" ref="D82:J82" si="6">$C82</f>
        <v>0</v>
      </c>
      <c r="E82" s="16">
        <f t="shared" si="6"/>
        <v>0</v>
      </c>
      <c r="F82" s="16">
        <f t="shared" si="6"/>
        <v>0</v>
      </c>
      <c r="G82" s="16">
        <f t="shared" si="6"/>
        <v>0</v>
      </c>
      <c r="H82" s="16">
        <f t="shared" si="6"/>
        <v>0</v>
      </c>
      <c r="I82" s="16">
        <f t="shared" si="6"/>
        <v>0</v>
      </c>
      <c r="J82" s="16">
        <f t="shared" si="6"/>
        <v>0</v>
      </c>
      <c r="K82" s="59" t="s">
        <v>70</v>
      </c>
      <c r="L82" s="60"/>
      <c r="M82" s="60"/>
      <c r="N82" s="60" t="s">
        <v>70</v>
      </c>
      <c r="O82" s="47"/>
      <c r="P82" s="47"/>
      <c r="Q82" s="48" t="s">
        <v>71</v>
      </c>
      <c r="R82" s="64" t="s">
        <v>145</v>
      </c>
      <c r="S82" s="61" t="s">
        <v>24</v>
      </c>
      <c r="T82" s="62">
        <v>0</v>
      </c>
      <c r="U82" s="62">
        <v>0</v>
      </c>
      <c r="V82" s="13"/>
      <c r="W82" s="28" t="s">
        <v>68</v>
      </c>
      <c r="X82" s="14"/>
      <c r="Y82" s="14"/>
      <c r="Z82" s="14"/>
      <c r="AA82" s="21"/>
      <c r="AB82" s="21"/>
      <c r="AC82" s="21"/>
      <c r="AD82" s="21"/>
      <c r="AE82" s="23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</row>
    <row r="83" spans="1:79" s="19" customFormat="1" ht="12.75" hidden="1" customHeight="1" x14ac:dyDescent="0.2">
      <c r="A83" s="90"/>
      <c r="B83" s="17"/>
      <c r="C83" s="18"/>
      <c r="D83" s="15"/>
      <c r="E83" s="16"/>
      <c r="F83" s="16"/>
      <c r="G83" s="16"/>
      <c r="H83" s="16"/>
      <c r="I83" s="16"/>
      <c r="J83" s="16"/>
      <c r="K83" s="18"/>
      <c r="L83" s="87"/>
      <c r="M83" s="87"/>
      <c r="N83" s="26"/>
      <c r="O83" s="30"/>
      <c r="P83" s="196"/>
      <c r="Q83" s="33"/>
      <c r="R83" s="35"/>
      <c r="S83" s="40"/>
      <c r="T83" s="42">
        <v>0</v>
      </c>
      <c r="U83" s="42">
        <v>0</v>
      </c>
      <c r="V83" s="13"/>
      <c r="W83" s="28" t="s">
        <v>68</v>
      </c>
      <c r="X83" s="14"/>
      <c r="Y83" s="14"/>
      <c r="Z83" s="14"/>
      <c r="AA83" s="21"/>
      <c r="AB83" s="21"/>
      <c r="AC83" s="21"/>
      <c r="AD83" s="21"/>
      <c r="AE83" s="23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</row>
    <row r="84" spans="1:79" s="19" customFormat="1" ht="12.75" hidden="1" customHeight="1" x14ac:dyDescent="0.2">
      <c r="A84" s="90"/>
      <c r="B84" s="17"/>
      <c r="C84" s="18"/>
      <c r="D84" s="15"/>
      <c r="E84" s="16"/>
      <c r="F84" s="16"/>
      <c r="G84" s="16"/>
      <c r="H84" s="16"/>
      <c r="I84" s="16"/>
      <c r="J84" s="16"/>
      <c r="K84" s="18"/>
      <c r="L84" s="87"/>
      <c r="M84" s="87"/>
      <c r="N84" s="26"/>
      <c r="O84" s="30"/>
      <c r="P84" s="196"/>
      <c r="Q84" s="33"/>
      <c r="R84" s="35"/>
      <c r="S84" s="40"/>
      <c r="T84" s="42">
        <v>0</v>
      </c>
      <c r="U84" s="42">
        <v>0</v>
      </c>
      <c r="V84" s="13"/>
      <c r="W84" s="28" t="s">
        <v>68</v>
      </c>
      <c r="X84" s="14"/>
      <c r="Y84" s="14"/>
      <c r="Z84" s="14"/>
      <c r="AA84" s="21"/>
      <c r="AB84" s="21"/>
      <c r="AC84" s="21"/>
      <c r="AD84" s="21"/>
      <c r="AE84" s="23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</row>
    <row r="85" spans="1:79" s="19" customFormat="1" ht="12.75" hidden="1" customHeight="1" x14ac:dyDescent="0.2">
      <c r="A85" s="90"/>
      <c r="B85" s="17"/>
      <c r="C85" s="18"/>
      <c r="D85" s="15"/>
      <c r="E85" s="16"/>
      <c r="F85" s="16"/>
      <c r="G85" s="16"/>
      <c r="H85" s="16"/>
      <c r="I85" s="16"/>
      <c r="J85" s="16"/>
      <c r="K85" s="18"/>
      <c r="L85" s="87"/>
      <c r="M85" s="87"/>
      <c r="N85" s="26"/>
      <c r="O85" s="30"/>
      <c r="P85" s="196"/>
      <c r="Q85" s="33"/>
      <c r="R85" s="35"/>
      <c r="S85" s="40"/>
      <c r="T85" s="42"/>
      <c r="U85" s="42"/>
      <c r="V85" s="13"/>
      <c r="W85" s="28"/>
      <c r="X85" s="14"/>
      <c r="Y85" s="14"/>
      <c r="Z85" s="14"/>
      <c r="AA85" s="21"/>
      <c r="AB85" s="21"/>
      <c r="AC85" s="21"/>
      <c r="AD85" s="21"/>
      <c r="AE85" s="23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</row>
    <row r="86" spans="1:79" s="19" customFormat="1" ht="15" customHeight="1" x14ac:dyDescent="0.25">
      <c r="A86" s="96" t="s">
        <v>298</v>
      </c>
      <c r="B86" s="74"/>
      <c r="C86" s="45">
        <v>0</v>
      </c>
      <c r="D86" s="15">
        <f t="shared" ref="D86:J114" si="7">$C86</f>
        <v>0</v>
      </c>
      <c r="E86" s="16">
        <f t="shared" si="7"/>
        <v>0</v>
      </c>
      <c r="F86" s="16">
        <f t="shared" si="7"/>
        <v>0</v>
      </c>
      <c r="G86" s="16">
        <f t="shared" si="7"/>
        <v>0</v>
      </c>
      <c r="H86" s="16">
        <f t="shared" si="7"/>
        <v>0</v>
      </c>
      <c r="I86" s="16">
        <f t="shared" si="7"/>
        <v>0</v>
      </c>
      <c r="J86" s="16">
        <f t="shared" si="7"/>
        <v>0</v>
      </c>
      <c r="K86" s="257">
        <v>12</v>
      </c>
      <c r="L86" s="47">
        <v>3</v>
      </c>
      <c r="M86" s="47">
        <f>K86+L86</f>
        <v>15</v>
      </c>
      <c r="N86" s="60" t="s">
        <v>10</v>
      </c>
      <c r="O86" s="47" t="s">
        <v>228</v>
      </c>
      <c r="P86" s="47"/>
      <c r="Q86" s="271" t="s">
        <v>114</v>
      </c>
      <c r="R86" s="64" t="s">
        <v>144</v>
      </c>
      <c r="S86" s="61" t="s">
        <v>24</v>
      </c>
      <c r="T86" s="62">
        <v>50</v>
      </c>
      <c r="U86" s="62">
        <v>0</v>
      </c>
      <c r="V86" s="23" t="s">
        <v>4</v>
      </c>
      <c r="W86" s="28" t="s">
        <v>68</v>
      </c>
      <c r="X86" s="14"/>
      <c r="Y86" s="28" t="s">
        <v>293</v>
      </c>
      <c r="Z86" s="14"/>
      <c r="AA86" s="21"/>
      <c r="AB86" s="21"/>
      <c r="AC86" s="21"/>
      <c r="AD86" s="21"/>
      <c r="AE86" s="23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</row>
    <row r="87" spans="1:79" s="19" customFormat="1" ht="15" customHeight="1" x14ac:dyDescent="0.2">
      <c r="A87" s="155"/>
      <c r="B87" s="25" t="s">
        <v>229</v>
      </c>
      <c r="C87" s="73">
        <v>1</v>
      </c>
      <c r="D87" s="80">
        <f t="shared" si="7"/>
        <v>1</v>
      </c>
      <c r="E87" s="81">
        <f t="shared" si="7"/>
        <v>1</v>
      </c>
      <c r="F87" s="81">
        <f t="shared" si="7"/>
        <v>1</v>
      </c>
      <c r="G87" s="81">
        <f t="shared" si="7"/>
        <v>1</v>
      </c>
      <c r="H87" s="81">
        <f t="shared" si="7"/>
        <v>1</v>
      </c>
      <c r="I87" s="81">
        <f t="shared" si="7"/>
        <v>1</v>
      </c>
      <c r="J87" s="81">
        <f t="shared" si="7"/>
        <v>1</v>
      </c>
      <c r="K87" s="258">
        <v>10</v>
      </c>
      <c r="L87" s="72">
        <v>90</v>
      </c>
      <c r="M87" s="47">
        <f t="shared" ref="M87:M145" si="8">K87+L87</f>
        <v>100</v>
      </c>
      <c r="N87" s="66" t="s">
        <v>10</v>
      </c>
      <c r="O87" s="72"/>
      <c r="P87" s="195" t="s">
        <v>280</v>
      </c>
      <c r="Q87" s="259" t="s">
        <v>235</v>
      </c>
      <c r="R87" s="34" t="s">
        <v>236</v>
      </c>
      <c r="S87" s="40" t="s">
        <v>24</v>
      </c>
      <c r="T87" s="62"/>
      <c r="U87" s="62"/>
      <c r="V87" s="23" t="s">
        <v>0</v>
      </c>
      <c r="W87" s="28"/>
      <c r="X87" s="14"/>
      <c r="Y87" s="28"/>
      <c r="Z87" s="14"/>
      <c r="AA87" s="21"/>
      <c r="AB87" s="21"/>
      <c r="AC87" s="21"/>
      <c r="AD87" s="21"/>
      <c r="AE87" s="23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</row>
    <row r="88" spans="1:79" s="19" customFormat="1" ht="15" customHeight="1" x14ac:dyDescent="0.2">
      <c r="A88" s="155"/>
      <c r="B88" s="25" t="s">
        <v>233</v>
      </c>
      <c r="C88" s="73">
        <v>1</v>
      </c>
      <c r="D88" s="80">
        <f t="shared" si="7"/>
        <v>1</v>
      </c>
      <c r="E88" s="81">
        <f t="shared" si="7"/>
        <v>1</v>
      </c>
      <c r="F88" s="81">
        <f t="shared" si="7"/>
        <v>1</v>
      </c>
      <c r="G88" s="81">
        <f t="shared" si="7"/>
        <v>1</v>
      </c>
      <c r="H88" s="81">
        <f t="shared" si="7"/>
        <v>1</v>
      </c>
      <c r="I88" s="81">
        <f t="shared" si="7"/>
        <v>1</v>
      </c>
      <c r="J88" s="81">
        <f t="shared" si="7"/>
        <v>1</v>
      </c>
      <c r="K88" s="258">
        <v>1</v>
      </c>
      <c r="L88" s="72">
        <v>0</v>
      </c>
      <c r="M88" s="47">
        <f t="shared" si="8"/>
        <v>1</v>
      </c>
      <c r="N88" s="66" t="s">
        <v>10</v>
      </c>
      <c r="O88" s="72"/>
      <c r="P88" s="195" t="s">
        <v>281</v>
      </c>
      <c r="Q88" s="259" t="s">
        <v>237</v>
      </c>
      <c r="R88" s="34" t="s">
        <v>238</v>
      </c>
      <c r="S88" s="40" t="s">
        <v>27</v>
      </c>
      <c r="T88" s="62"/>
      <c r="U88" s="62"/>
      <c r="V88" s="23" t="s">
        <v>4</v>
      </c>
      <c r="W88" s="28"/>
      <c r="X88" s="14"/>
      <c r="Y88" s="28" t="s">
        <v>50</v>
      </c>
      <c r="Z88" s="14"/>
      <c r="AA88" s="21"/>
      <c r="AB88" s="21"/>
      <c r="AC88" s="21"/>
      <c r="AD88" s="21"/>
      <c r="AE88" s="23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</row>
    <row r="89" spans="1:79" s="19" customFormat="1" ht="15" customHeight="1" x14ac:dyDescent="0.2">
      <c r="A89" s="155"/>
      <c r="B89" s="25" t="s">
        <v>230</v>
      </c>
      <c r="C89" s="73">
        <v>1</v>
      </c>
      <c r="D89" s="80">
        <f t="shared" si="7"/>
        <v>1</v>
      </c>
      <c r="E89" s="81">
        <f t="shared" si="7"/>
        <v>1</v>
      </c>
      <c r="F89" s="81">
        <f t="shared" si="7"/>
        <v>1</v>
      </c>
      <c r="G89" s="81">
        <f t="shared" si="7"/>
        <v>1</v>
      </c>
      <c r="H89" s="81">
        <f t="shared" si="7"/>
        <v>1</v>
      </c>
      <c r="I89" s="81">
        <f t="shared" si="7"/>
        <v>1</v>
      </c>
      <c r="J89" s="81">
        <f t="shared" si="7"/>
        <v>1</v>
      </c>
      <c r="K89" s="258">
        <v>2</v>
      </c>
      <c r="L89" s="72">
        <v>0</v>
      </c>
      <c r="M89" s="47">
        <f t="shared" si="8"/>
        <v>2</v>
      </c>
      <c r="N89" s="66" t="s">
        <v>10</v>
      </c>
      <c r="O89" s="72"/>
      <c r="P89" s="195" t="s">
        <v>280</v>
      </c>
      <c r="Q89" s="259" t="s">
        <v>239</v>
      </c>
      <c r="R89" s="34" t="s">
        <v>240</v>
      </c>
      <c r="S89" s="40" t="s">
        <v>11</v>
      </c>
      <c r="T89" s="62"/>
      <c r="U89" s="62"/>
      <c r="V89" s="23" t="s">
        <v>0</v>
      </c>
      <c r="W89" s="28"/>
      <c r="X89" s="14"/>
      <c r="Y89" s="28"/>
      <c r="Z89" s="14"/>
      <c r="AA89" s="21"/>
      <c r="AB89" s="21"/>
      <c r="AC89" s="21"/>
      <c r="AD89" s="21"/>
      <c r="AE89" s="23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</row>
    <row r="90" spans="1:79" s="19" customFormat="1" ht="15" customHeight="1" x14ac:dyDescent="0.2">
      <c r="A90" s="155"/>
      <c r="B90" s="25" t="s">
        <v>230</v>
      </c>
      <c r="C90" s="73">
        <v>1</v>
      </c>
      <c r="D90" s="80">
        <f t="shared" si="7"/>
        <v>1</v>
      </c>
      <c r="E90" s="81">
        <f t="shared" si="7"/>
        <v>1</v>
      </c>
      <c r="F90" s="81">
        <f t="shared" si="7"/>
        <v>1</v>
      </c>
      <c r="G90" s="81">
        <f t="shared" si="7"/>
        <v>1</v>
      </c>
      <c r="H90" s="81">
        <f t="shared" si="7"/>
        <v>1</v>
      </c>
      <c r="I90" s="81">
        <f t="shared" si="7"/>
        <v>1</v>
      </c>
      <c r="J90" s="81">
        <f t="shared" si="7"/>
        <v>1</v>
      </c>
      <c r="K90" s="258">
        <v>2</v>
      </c>
      <c r="L90" s="72">
        <v>0</v>
      </c>
      <c r="M90" s="47">
        <f t="shared" si="8"/>
        <v>2</v>
      </c>
      <c r="N90" s="66" t="s">
        <v>10</v>
      </c>
      <c r="O90" s="72"/>
      <c r="P90" s="195" t="s">
        <v>280</v>
      </c>
      <c r="Q90" s="259" t="s">
        <v>241</v>
      </c>
      <c r="R90" s="34" t="s">
        <v>242</v>
      </c>
      <c r="S90" s="40" t="s">
        <v>11</v>
      </c>
      <c r="T90" s="62"/>
      <c r="U90" s="62"/>
      <c r="V90" s="23" t="s">
        <v>0</v>
      </c>
      <c r="W90" s="28"/>
      <c r="X90" s="14"/>
      <c r="Y90" s="28"/>
      <c r="Z90" s="14"/>
      <c r="AA90" s="21"/>
      <c r="AB90" s="21"/>
      <c r="AC90" s="21"/>
      <c r="AD90" s="21"/>
      <c r="AE90" s="23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</row>
    <row r="91" spans="1:79" s="19" customFormat="1" ht="15" customHeight="1" x14ac:dyDescent="0.2">
      <c r="A91" s="173" t="s">
        <v>298</v>
      </c>
      <c r="B91" s="65" t="s">
        <v>307</v>
      </c>
      <c r="C91" s="73">
        <v>1</v>
      </c>
      <c r="D91" s="80">
        <f t="shared" si="7"/>
        <v>1</v>
      </c>
      <c r="E91" s="81">
        <f t="shared" si="7"/>
        <v>1</v>
      </c>
      <c r="F91" s="81">
        <f t="shared" si="7"/>
        <v>1</v>
      </c>
      <c r="G91" s="81">
        <f t="shared" si="7"/>
        <v>1</v>
      </c>
      <c r="H91" s="81">
        <f t="shared" si="7"/>
        <v>1</v>
      </c>
      <c r="I91" s="81">
        <f t="shared" si="7"/>
        <v>1</v>
      </c>
      <c r="J91" s="81">
        <f t="shared" si="7"/>
        <v>1</v>
      </c>
      <c r="K91" s="258">
        <v>1</v>
      </c>
      <c r="L91" s="72"/>
      <c r="M91" s="47">
        <f t="shared" si="8"/>
        <v>1</v>
      </c>
      <c r="N91" s="66" t="s">
        <v>10</v>
      </c>
      <c r="O91" s="72"/>
      <c r="P91" s="195"/>
      <c r="Q91" s="260" t="s">
        <v>115</v>
      </c>
      <c r="R91" s="34" t="s">
        <v>243</v>
      </c>
      <c r="S91" s="40" t="s">
        <v>24</v>
      </c>
      <c r="T91" s="62"/>
      <c r="U91" s="62"/>
      <c r="V91" s="23" t="s">
        <v>4</v>
      </c>
      <c r="W91" s="28"/>
      <c r="X91" s="14"/>
      <c r="Y91" s="28" t="s">
        <v>299</v>
      </c>
      <c r="Z91" s="14"/>
      <c r="AA91" s="21"/>
      <c r="AB91" s="21"/>
      <c r="AC91" s="21"/>
      <c r="AD91" s="21"/>
      <c r="AE91" s="23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</row>
    <row r="92" spans="1:79" s="19" customFormat="1" ht="15" hidden="1" customHeight="1" x14ac:dyDescent="0.2">
      <c r="A92" s="155"/>
      <c r="B92" s="65" t="s">
        <v>111</v>
      </c>
      <c r="C92" s="73">
        <v>2</v>
      </c>
      <c r="D92" s="80">
        <f t="shared" si="7"/>
        <v>2</v>
      </c>
      <c r="E92" s="81">
        <f t="shared" si="7"/>
        <v>2</v>
      </c>
      <c r="F92" s="81">
        <f t="shared" si="7"/>
        <v>2</v>
      </c>
      <c r="G92" s="81">
        <f t="shared" si="7"/>
        <v>2</v>
      </c>
      <c r="H92" s="81">
        <f t="shared" si="7"/>
        <v>2</v>
      </c>
      <c r="I92" s="81">
        <f t="shared" si="7"/>
        <v>2</v>
      </c>
      <c r="J92" s="81">
        <f t="shared" si="7"/>
        <v>2</v>
      </c>
      <c r="K92" s="258">
        <v>17</v>
      </c>
      <c r="L92" s="72"/>
      <c r="M92" s="47">
        <f t="shared" si="8"/>
        <v>17</v>
      </c>
      <c r="N92" s="66" t="s">
        <v>78</v>
      </c>
      <c r="O92" s="72"/>
      <c r="P92" s="195" t="s">
        <v>282</v>
      </c>
      <c r="Q92" s="259" t="s">
        <v>127</v>
      </c>
      <c r="R92" s="31" t="s">
        <v>244</v>
      </c>
      <c r="S92" s="40" t="s">
        <v>27</v>
      </c>
      <c r="T92" s="62"/>
      <c r="U92" s="62"/>
      <c r="V92" s="23" t="s">
        <v>0</v>
      </c>
      <c r="W92" s="28"/>
      <c r="X92" s="14"/>
      <c r="Y92" s="28"/>
      <c r="Z92" s="14"/>
      <c r="AA92" s="21"/>
      <c r="AB92" s="21"/>
      <c r="AC92" s="21"/>
      <c r="AD92" s="21"/>
      <c r="AE92" s="23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</row>
    <row r="93" spans="1:79" s="19" customFormat="1" ht="15" hidden="1" customHeight="1" x14ac:dyDescent="0.2">
      <c r="A93" s="155"/>
      <c r="B93" s="65" t="s">
        <v>111</v>
      </c>
      <c r="C93" s="73">
        <v>3</v>
      </c>
      <c r="D93" s="80">
        <f t="shared" si="7"/>
        <v>3</v>
      </c>
      <c r="E93" s="81">
        <f t="shared" si="7"/>
        <v>3</v>
      </c>
      <c r="F93" s="81">
        <f t="shared" si="7"/>
        <v>3</v>
      </c>
      <c r="G93" s="81">
        <f t="shared" si="7"/>
        <v>3</v>
      </c>
      <c r="H93" s="81">
        <f t="shared" si="7"/>
        <v>3</v>
      </c>
      <c r="I93" s="81">
        <f t="shared" si="7"/>
        <v>3</v>
      </c>
      <c r="J93" s="81">
        <f t="shared" si="7"/>
        <v>3</v>
      </c>
      <c r="K93" s="258">
        <v>1</v>
      </c>
      <c r="L93" s="72"/>
      <c r="M93" s="47">
        <f t="shared" si="8"/>
        <v>1</v>
      </c>
      <c r="N93" s="66" t="s">
        <v>10</v>
      </c>
      <c r="O93" s="72"/>
      <c r="P93" s="195" t="s">
        <v>283</v>
      </c>
      <c r="Q93" s="259" t="s">
        <v>245</v>
      </c>
      <c r="R93" s="261" t="s">
        <v>246</v>
      </c>
      <c r="S93" s="40" t="s">
        <v>27</v>
      </c>
      <c r="T93" s="62"/>
      <c r="U93" s="62"/>
      <c r="V93" s="23" t="s">
        <v>0</v>
      </c>
      <c r="W93" s="28"/>
      <c r="X93" s="14"/>
      <c r="Y93" s="28"/>
      <c r="Z93" s="14"/>
      <c r="AA93" s="21"/>
      <c r="AB93" s="21"/>
      <c r="AC93" s="21"/>
      <c r="AD93" s="21"/>
      <c r="AE93" s="23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</row>
    <row r="94" spans="1:79" s="19" customFormat="1" ht="15" hidden="1" customHeight="1" x14ac:dyDescent="0.2">
      <c r="A94" s="155"/>
      <c r="B94" s="17"/>
      <c r="C94" s="73">
        <v>3</v>
      </c>
      <c r="D94" s="80">
        <f t="shared" si="7"/>
        <v>3</v>
      </c>
      <c r="E94" s="81">
        <f t="shared" si="7"/>
        <v>3</v>
      </c>
      <c r="F94" s="81">
        <f t="shared" si="7"/>
        <v>3</v>
      </c>
      <c r="G94" s="81">
        <f t="shared" si="7"/>
        <v>3</v>
      </c>
      <c r="H94" s="81">
        <f t="shared" si="7"/>
        <v>3</v>
      </c>
      <c r="I94" s="81">
        <f t="shared" si="7"/>
        <v>3</v>
      </c>
      <c r="J94" s="81">
        <f t="shared" si="7"/>
        <v>3</v>
      </c>
      <c r="K94" s="258" t="s">
        <v>231</v>
      </c>
      <c r="L94" s="72"/>
      <c r="M94" s="47">
        <v>1</v>
      </c>
      <c r="N94" s="66" t="s">
        <v>78</v>
      </c>
      <c r="O94" s="72"/>
      <c r="P94" s="195" t="s">
        <v>284</v>
      </c>
      <c r="Q94" s="259" t="s">
        <v>247</v>
      </c>
      <c r="R94" s="261" t="s">
        <v>248</v>
      </c>
      <c r="S94" s="40" t="s">
        <v>27</v>
      </c>
      <c r="T94" s="62"/>
      <c r="U94" s="62"/>
      <c r="V94" s="23" t="s">
        <v>0</v>
      </c>
      <c r="W94" s="28"/>
      <c r="X94" s="14"/>
      <c r="Y94" s="28"/>
      <c r="Z94" s="14"/>
      <c r="AA94" s="21"/>
      <c r="AB94" s="21"/>
      <c r="AC94" s="21"/>
      <c r="AD94" s="21"/>
      <c r="AE94" s="23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</row>
    <row r="95" spans="1:79" s="19" customFormat="1" ht="15" hidden="1" customHeight="1" x14ac:dyDescent="0.2">
      <c r="A95" s="155"/>
      <c r="B95" s="17"/>
      <c r="C95" s="73">
        <v>3</v>
      </c>
      <c r="D95" s="80">
        <f t="shared" si="7"/>
        <v>3</v>
      </c>
      <c r="E95" s="81">
        <f t="shared" si="7"/>
        <v>3</v>
      </c>
      <c r="F95" s="81">
        <f t="shared" si="7"/>
        <v>3</v>
      </c>
      <c r="G95" s="81">
        <f t="shared" si="7"/>
        <v>3</v>
      </c>
      <c r="H95" s="81">
        <f t="shared" si="7"/>
        <v>3</v>
      </c>
      <c r="I95" s="81">
        <f t="shared" si="7"/>
        <v>3</v>
      </c>
      <c r="J95" s="81">
        <f t="shared" si="7"/>
        <v>3</v>
      </c>
      <c r="K95" s="258" t="s">
        <v>231</v>
      </c>
      <c r="L95" s="72"/>
      <c r="M95" s="47">
        <v>0.5</v>
      </c>
      <c r="N95" s="198" t="s">
        <v>232</v>
      </c>
      <c r="O95" s="72"/>
      <c r="P95" s="195" t="s">
        <v>284</v>
      </c>
      <c r="Q95" s="259" t="s">
        <v>249</v>
      </c>
      <c r="R95" s="261" t="s">
        <v>250</v>
      </c>
      <c r="S95" s="40" t="s">
        <v>27</v>
      </c>
      <c r="T95" s="62"/>
      <c r="U95" s="62"/>
      <c r="V95" s="23" t="s">
        <v>0</v>
      </c>
      <c r="W95" s="28"/>
      <c r="X95" s="14"/>
      <c r="Y95" s="28"/>
      <c r="Z95" s="14"/>
      <c r="AA95" s="21"/>
      <c r="AB95" s="21"/>
      <c r="AC95" s="21"/>
      <c r="AD95" s="21"/>
      <c r="AE95" s="23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</row>
    <row r="96" spans="1:79" s="19" customFormat="1" ht="15" customHeight="1" x14ac:dyDescent="0.2">
      <c r="A96" s="155"/>
      <c r="B96" s="25" t="s">
        <v>229</v>
      </c>
      <c r="C96" s="73">
        <v>2</v>
      </c>
      <c r="D96" s="80">
        <f t="shared" si="7"/>
        <v>2</v>
      </c>
      <c r="E96" s="81">
        <f t="shared" si="7"/>
        <v>2</v>
      </c>
      <c r="F96" s="81">
        <f t="shared" si="7"/>
        <v>2</v>
      </c>
      <c r="G96" s="81">
        <f t="shared" si="7"/>
        <v>2</v>
      </c>
      <c r="H96" s="81">
        <f t="shared" si="7"/>
        <v>2</v>
      </c>
      <c r="I96" s="81">
        <f t="shared" si="7"/>
        <v>2</v>
      </c>
      <c r="J96" s="81">
        <f t="shared" si="7"/>
        <v>2</v>
      </c>
      <c r="K96" s="258">
        <v>2</v>
      </c>
      <c r="L96" s="72"/>
      <c r="M96" s="47">
        <f t="shared" si="8"/>
        <v>2</v>
      </c>
      <c r="N96" s="66" t="s">
        <v>10</v>
      </c>
      <c r="O96" s="72"/>
      <c r="P96" s="195" t="s">
        <v>280</v>
      </c>
      <c r="Q96" s="259" t="s">
        <v>235</v>
      </c>
      <c r="R96" s="34" t="s">
        <v>236</v>
      </c>
      <c r="S96" s="40" t="s">
        <v>27</v>
      </c>
      <c r="T96" s="62"/>
      <c r="U96" s="62"/>
      <c r="V96" s="23" t="s">
        <v>0</v>
      </c>
      <c r="W96" s="28"/>
      <c r="X96" s="14"/>
      <c r="Y96" s="28"/>
      <c r="Z96" s="14"/>
      <c r="AA96" s="21"/>
      <c r="AB96" s="21"/>
      <c r="AC96" s="21"/>
      <c r="AD96" s="21"/>
      <c r="AE96" s="23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</row>
    <row r="97" spans="1:79" s="19" customFormat="1" ht="15" customHeight="1" x14ac:dyDescent="0.2">
      <c r="A97" s="155"/>
      <c r="B97" s="25" t="s">
        <v>233</v>
      </c>
      <c r="C97" s="73">
        <v>2</v>
      </c>
      <c r="D97" s="80">
        <f t="shared" ref="D97:J97" si="9">$C97</f>
        <v>2</v>
      </c>
      <c r="E97" s="81">
        <f t="shared" si="9"/>
        <v>2</v>
      </c>
      <c r="F97" s="81">
        <f t="shared" si="9"/>
        <v>2</v>
      </c>
      <c r="G97" s="81">
        <f t="shared" si="9"/>
        <v>2</v>
      </c>
      <c r="H97" s="81">
        <f t="shared" si="9"/>
        <v>2</v>
      </c>
      <c r="I97" s="81">
        <f t="shared" si="9"/>
        <v>2</v>
      </c>
      <c r="J97" s="81">
        <f t="shared" si="9"/>
        <v>2</v>
      </c>
      <c r="K97" s="258">
        <v>19</v>
      </c>
      <c r="L97" s="72"/>
      <c r="M97" s="47">
        <f>K97+L97</f>
        <v>19</v>
      </c>
      <c r="N97" s="66" t="s">
        <v>78</v>
      </c>
      <c r="O97" s="72"/>
      <c r="P97" s="195" t="s">
        <v>285</v>
      </c>
      <c r="Q97" s="259" t="s">
        <v>251</v>
      </c>
      <c r="R97" s="31" t="s">
        <v>252</v>
      </c>
      <c r="S97" s="40" t="s">
        <v>27</v>
      </c>
      <c r="T97" s="62"/>
      <c r="U97" s="62"/>
      <c r="V97" s="23" t="s">
        <v>0</v>
      </c>
      <c r="W97" s="28"/>
      <c r="X97" s="14"/>
      <c r="Y97" s="28"/>
      <c r="Z97" s="14"/>
      <c r="AA97" s="21"/>
      <c r="AB97" s="21"/>
      <c r="AC97" s="21"/>
      <c r="AD97" s="21"/>
      <c r="AE97" s="23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</row>
    <row r="98" spans="1:79" s="19" customFormat="1" ht="15" customHeight="1" x14ac:dyDescent="0.2">
      <c r="A98" s="155"/>
      <c r="B98" s="17"/>
      <c r="C98" s="73">
        <v>2</v>
      </c>
      <c r="D98" s="80">
        <f t="shared" si="7"/>
        <v>2</v>
      </c>
      <c r="E98" s="81">
        <f t="shared" si="7"/>
        <v>2</v>
      </c>
      <c r="F98" s="81">
        <f t="shared" si="7"/>
        <v>2</v>
      </c>
      <c r="G98" s="81">
        <f t="shared" si="7"/>
        <v>2</v>
      </c>
      <c r="H98" s="81">
        <f t="shared" si="7"/>
        <v>2</v>
      </c>
      <c r="I98" s="81">
        <f t="shared" si="7"/>
        <v>2</v>
      </c>
      <c r="J98" s="81">
        <f t="shared" si="7"/>
        <v>2</v>
      </c>
      <c r="K98" s="258">
        <v>2</v>
      </c>
      <c r="L98" s="72"/>
      <c r="M98" s="47">
        <f t="shared" si="8"/>
        <v>2</v>
      </c>
      <c r="N98" s="66" t="s">
        <v>10</v>
      </c>
      <c r="O98" s="72"/>
      <c r="P98" s="195"/>
      <c r="Q98" s="259" t="s">
        <v>253</v>
      </c>
      <c r="R98" s="31" t="s">
        <v>254</v>
      </c>
      <c r="S98" s="40" t="s">
        <v>24</v>
      </c>
      <c r="T98" s="62"/>
      <c r="U98" s="62"/>
      <c r="V98" s="23" t="s">
        <v>0</v>
      </c>
      <c r="W98" s="28"/>
      <c r="X98" s="14"/>
      <c r="Y98" s="28"/>
      <c r="Z98" s="14"/>
      <c r="AA98" s="21"/>
      <c r="AB98" s="21"/>
      <c r="AC98" s="21"/>
      <c r="AD98" s="21"/>
      <c r="AE98" s="23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</row>
    <row r="99" spans="1:79" s="19" customFormat="1" ht="15" customHeight="1" x14ac:dyDescent="0.2">
      <c r="A99" s="155"/>
      <c r="B99" s="17"/>
      <c r="C99" s="73">
        <v>3</v>
      </c>
      <c r="D99" s="80">
        <f t="shared" si="7"/>
        <v>3</v>
      </c>
      <c r="E99" s="81">
        <f t="shared" si="7"/>
        <v>3</v>
      </c>
      <c r="F99" s="81">
        <f t="shared" si="7"/>
        <v>3</v>
      </c>
      <c r="G99" s="81">
        <f t="shared" si="7"/>
        <v>3</v>
      </c>
      <c r="H99" s="81">
        <f t="shared" si="7"/>
        <v>3</v>
      </c>
      <c r="I99" s="81">
        <f t="shared" si="7"/>
        <v>3</v>
      </c>
      <c r="J99" s="81">
        <f t="shared" si="7"/>
        <v>3</v>
      </c>
      <c r="K99" s="258">
        <v>19</v>
      </c>
      <c r="L99" s="72"/>
      <c r="M99" s="47">
        <f t="shared" si="8"/>
        <v>19</v>
      </c>
      <c r="N99" s="66" t="s">
        <v>78</v>
      </c>
      <c r="O99" s="72"/>
      <c r="P99" s="195" t="s">
        <v>286</v>
      </c>
      <c r="Q99" s="259" t="s">
        <v>294</v>
      </c>
      <c r="R99" s="261" t="s">
        <v>255</v>
      </c>
      <c r="S99" s="40" t="s">
        <v>27</v>
      </c>
      <c r="T99" s="62"/>
      <c r="U99" s="62"/>
      <c r="V99" s="23" t="s">
        <v>0</v>
      </c>
      <c r="W99" s="28"/>
      <c r="X99" s="14"/>
      <c r="Y99" s="28"/>
      <c r="Z99" s="14"/>
      <c r="AA99" s="21"/>
      <c r="AB99" s="21"/>
      <c r="AC99" s="21"/>
      <c r="AD99" s="21"/>
      <c r="AE99" s="23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</row>
    <row r="100" spans="1:79" s="19" customFormat="1" ht="15" customHeight="1" x14ac:dyDescent="0.2">
      <c r="A100" s="155"/>
      <c r="B100" s="17"/>
      <c r="C100" s="73">
        <v>3</v>
      </c>
      <c r="D100" s="80">
        <f t="shared" si="7"/>
        <v>3</v>
      </c>
      <c r="E100" s="81">
        <f t="shared" si="7"/>
        <v>3</v>
      </c>
      <c r="F100" s="81">
        <f t="shared" si="7"/>
        <v>3</v>
      </c>
      <c r="G100" s="81">
        <f t="shared" si="7"/>
        <v>3</v>
      </c>
      <c r="H100" s="81">
        <f t="shared" si="7"/>
        <v>3</v>
      </c>
      <c r="I100" s="81">
        <f t="shared" si="7"/>
        <v>3</v>
      </c>
      <c r="J100" s="81">
        <f t="shared" si="7"/>
        <v>3</v>
      </c>
      <c r="K100" s="258">
        <v>1</v>
      </c>
      <c r="L100" s="72"/>
      <c r="M100" s="47">
        <f t="shared" si="8"/>
        <v>1</v>
      </c>
      <c r="N100" s="66" t="s">
        <v>10</v>
      </c>
      <c r="O100" s="72"/>
      <c r="P100" s="195" t="s">
        <v>287</v>
      </c>
      <c r="Q100" s="259" t="s">
        <v>256</v>
      </c>
      <c r="R100" s="261" t="s">
        <v>164</v>
      </c>
      <c r="S100" s="40" t="s">
        <v>27</v>
      </c>
      <c r="T100" s="62"/>
      <c r="U100" s="62"/>
      <c r="V100" s="23" t="s">
        <v>0</v>
      </c>
      <c r="W100" s="28"/>
      <c r="X100" s="14"/>
      <c r="Y100" s="28"/>
      <c r="Z100" s="14"/>
      <c r="AA100" s="21"/>
      <c r="AB100" s="21"/>
      <c r="AC100" s="21"/>
      <c r="AD100" s="21"/>
      <c r="AE100" s="23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</row>
    <row r="101" spans="1:79" s="19" customFormat="1" ht="15" customHeight="1" x14ac:dyDescent="0.2">
      <c r="A101" s="155"/>
      <c r="B101" s="17"/>
      <c r="C101" s="73">
        <v>2</v>
      </c>
      <c r="D101" s="80">
        <f t="shared" si="7"/>
        <v>2</v>
      </c>
      <c r="E101" s="81">
        <f t="shared" si="7"/>
        <v>2</v>
      </c>
      <c r="F101" s="81">
        <f t="shared" si="7"/>
        <v>2</v>
      </c>
      <c r="G101" s="81">
        <f t="shared" si="7"/>
        <v>2</v>
      </c>
      <c r="H101" s="81">
        <f t="shared" si="7"/>
        <v>2</v>
      </c>
      <c r="I101" s="81">
        <f t="shared" si="7"/>
        <v>2</v>
      </c>
      <c r="J101" s="81">
        <f t="shared" si="7"/>
        <v>2</v>
      </c>
      <c r="K101" s="258">
        <v>1</v>
      </c>
      <c r="L101" s="72"/>
      <c r="M101" s="47">
        <f t="shared" si="8"/>
        <v>1</v>
      </c>
      <c r="N101" s="66" t="s">
        <v>10</v>
      </c>
      <c r="O101" s="72"/>
      <c r="P101" s="195" t="s">
        <v>285</v>
      </c>
      <c r="Q101" s="33"/>
      <c r="R101" s="31" t="s">
        <v>257</v>
      </c>
      <c r="S101" s="40" t="s">
        <v>27</v>
      </c>
      <c r="T101" s="62"/>
      <c r="U101" s="62"/>
      <c r="V101" s="23" t="s">
        <v>4</v>
      </c>
      <c r="W101" s="28"/>
      <c r="X101" s="14"/>
      <c r="Y101" s="28" t="s">
        <v>311</v>
      </c>
      <c r="Z101" s="14"/>
      <c r="AA101" s="21"/>
      <c r="AB101" s="21"/>
      <c r="AC101" s="21"/>
      <c r="AD101" s="21"/>
      <c r="AE101" s="23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</row>
    <row r="102" spans="1:79" s="19" customFormat="1" ht="15" customHeight="1" x14ac:dyDescent="0.2">
      <c r="A102" s="155"/>
      <c r="B102" s="17"/>
      <c r="C102" s="73">
        <v>2</v>
      </c>
      <c r="D102" s="80">
        <f t="shared" si="7"/>
        <v>2</v>
      </c>
      <c r="E102" s="81">
        <f t="shared" si="7"/>
        <v>2</v>
      </c>
      <c r="F102" s="81">
        <f t="shared" si="7"/>
        <v>2</v>
      </c>
      <c r="G102" s="81">
        <f t="shared" si="7"/>
        <v>2</v>
      </c>
      <c r="H102" s="81">
        <f t="shared" si="7"/>
        <v>2</v>
      </c>
      <c r="I102" s="81">
        <f t="shared" si="7"/>
        <v>2</v>
      </c>
      <c r="J102" s="81">
        <f t="shared" si="7"/>
        <v>2</v>
      </c>
      <c r="K102" s="258">
        <v>1</v>
      </c>
      <c r="L102" s="72"/>
      <c r="M102" s="47">
        <f t="shared" si="8"/>
        <v>1</v>
      </c>
      <c r="N102" s="66" t="s">
        <v>10</v>
      </c>
      <c r="O102" s="72"/>
      <c r="P102" s="195" t="s">
        <v>280</v>
      </c>
      <c r="Q102" s="33"/>
      <c r="R102" s="31" t="s">
        <v>258</v>
      </c>
      <c r="S102" s="40" t="s">
        <v>27</v>
      </c>
      <c r="T102" s="62"/>
      <c r="U102" s="62"/>
      <c r="V102" s="23" t="s">
        <v>4</v>
      </c>
      <c r="W102" s="28"/>
      <c r="X102" s="14"/>
      <c r="Y102" s="28" t="s">
        <v>311</v>
      </c>
      <c r="Z102" s="14"/>
      <c r="AA102" s="21"/>
      <c r="AB102" s="21"/>
      <c r="AC102" s="21"/>
      <c r="AD102" s="21"/>
      <c r="AE102" s="23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</row>
    <row r="103" spans="1:79" s="19" customFormat="1" ht="15" hidden="1" customHeight="1" x14ac:dyDescent="0.2">
      <c r="A103" s="155"/>
      <c r="B103" s="65" t="s">
        <v>234</v>
      </c>
      <c r="C103" s="73">
        <v>2</v>
      </c>
      <c r="D103" s="80">
        <f t="shared" si="7"/>
        <v>2</v>
      </c>
      <c r="E103" s="81">
        <f t="shared" si="7"/>
        <v>2</v>
      </c>
      <c r="F103" s="81">
        <f t="shared" si="7"/>
        <v>2</v>
      </c>
      <c r="G103" s="81">
        <f t="shared" si="7"/>
        <v>2</v>
      </c>
      <c r="H103" s="81">
        <f t="shared" si="7"/>
        <v>2</v>
      </c>
      <c r="I103" s="81">
        <f t="shared" si="7"/>
        <v>2</v>
      </c>
      <c r="J103" s="81">
        <f t="shared" si="7"/>
        <v>2</v>
      </c>
      <c r="K103" s="258">
        <v>2</v>
      </c>
      <c r="L103" s="72"/>
      <c r="M103" s="47">
        <f t="shared" si="8"/>
        <v>2</v>
      </c>
      <c r="N103" s="66" t="s">
        <v>10</v>
      </c>
      <c r="O103" s="72"/>
      <c r="P103" s="195"/>
      <c r="Q103" s="259" t="s">
        <v>259</v>
      </c>
      <c r="R103" s="31" t="s">
        <v>260</v>
      </c>
      <c r="S103" s="40" t="s">
        <v>27</v>
      </c>
      <c r="T103" s="62"/>
      <c r="U103" s="62"/>
      <c r="V103" s="23"/>
      <c r="W103" s="28"/>
      <c r="X103" s="14"/>
      <c r="Y103" s="14"/>
      <c r="Z103" s="14"/>
      <c r="AA103" s="21"/>
      <c r="AB103" s="21"/>
      <c r="AC103" s="21"/>
      <c r="AD103" s="21"/>
      <c r="AE103" s="23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</row>
    <row r="104" spans="1:79" s="19" customFormat="1" ht="15" customHeight="1" x14ac:dyDescent="0.2">
      <c r="A104" s="173" t="s">
        <v>298</v>
      </c>
      <c r="B104" s="65" t="s">
        <v>308</v>
      </c>
      <c r="C104" s="73">
        <v>1</v>
      </c>
      <c r="D104" s="80">
        <f t="shared" si="7"/>
        <v>1</v>
      </c>
      <c r="E104" s="81">
        <f t="shared" si="7"/>
        <v>1</v>
      </c>
      <c r="F104" s="81">
        <f t="shared" si="7"/>
        <v>1</v>
      </c>
      <c r="G104" s="81">
        <f t="shared" si="7"/>
        <v>1</v>
      </c>
      <c r="H104" s="81">
        <f t="shared" si="7"/>
        <v>1</v>
      </c>
      <c r="I104" s="81">
        <f t="shared" si="7"/>
        <v>1</v>
      </c>
      <c r="J104" s="81">
        <f t="shared" si="7"/>
        <v>1</v>
      </c>
      <c r="K104" s="258">
        <v>1</v>
      </c>
      <c r="L104" s="72"/>
      <c r="M104" s="47">
        <f t="shared" si="8"/>
        <v>1</v>
      </c>
      <c r="N104" s="66" t="s">
        <v>10</v>
      </c>
      <c r="O104" s="72"/>
      <c r="P104" s="195"/>
      <c r="Q104" s="260" t="s">
        <v>116</v>
      </c>
      <c r="R104" s="34" t="s">
        <v>261</v>
      </c>
      <c r="S104" s="40" t="s">
        <v>24</v>
      </c>
      <c r="T104" s="62"/>
      <c r="U104" s="62"/>
      <c r="V104" s="23" t="s">
        <v>4</v>
      </c>
      <c r="W104" s="28"/>
      <c r="X104" s="14"/>
      <c r="Y104" s="28" t="s">
        <v>293</v>
      </c>
      <c r="Z104" s="14"/>
      <c r="AA104" s="21"/>
      <c r="AB104" s="21"/>
      <c r="AC104" s="21"/>
      <c r="AD104" s="21"/>
      <c r="AE104" s="23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</row>
    <row r="105" spans="1:79" s="19" customFormat="1" ht="15" customHeight="1" x14ac:dyDescent="0.2">
      <c r="A105" s="155"/>
      <c r="B105" s="65" t="s">
        <v>111</v>
      </c>
      <c r="C105" s="73">
        <v>2</v>
      </c>
      <c r="D105" s="80">
        <f t="shared" si="7"/>
        <v>2</v>
      </c>
      <c r="E105" s="81">
        <f t="shared" si="7"/>
        <v>2</v>
      </c>
      <c r="F105" s="81">
        <f t="shared" si="7"/>
        <v>2</v>
      </c>
      <c r="G105" s="81">
        <f t="shared" si="7"/>
        <v>2</v>
      </c>
      <c r="H105" s="81">
        <f t="shared" si="7"/>
        <v>2</v>
      </c>
      <c r="I105" s="81">
        <f t="shared" si="7"/>
        <v>2</v>
      </c>
      <c r="J105" s="81">
        <f t="shared" si="7"/>
        <v>2</v>
      </c>
      <c r="K105" s="258">
        <v>27</v>
      </c>
      <c r="L105" s="72"/>
      <c r="M105" s="47">
        <f t="shared" si="8"/>
        <v>27</v>
      </c>
      <c r="N105" s="66" t="s">
        <v>78</v>
      </c>
      <c r="O105" s="72"/>
      <c r="P105" s="195" t="s">
        <v>282</v>
      </c>
      <c r="Q105" s="259" t="s">
        <v>127</v>
      </c>
      <c r="R105" s="31" t="s">
        <v>244</v>
      </c>
      <c r="S105" s="40" t="s">
        <v>27</v>
      </c>
      <c r="T105" s="62"/>
      <c r="U105" s="62"/>
      <c r="V105" s="23" t="s">
        <v>0</v>
      </c>
      <c r="W105" s="28"/>
      <c r="X105" s="14"/>
      <c r="Y105" s="28"/>
      <c r="Z105" s="14"/>
      <c r="AA105" s="21"/>
      <c r="AB105" s="21"/>
      <c r="AC105" s="21"/>
      <c r="AD105" s="21"/>
      <c r="AE105" s="23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</row>
    <row r="106" spans="1:79" s="19" customFormat="1" ht="15" customHeight="1" x14ac:dyDescent="0.2">
      <c r="A106" s="155"/>
      <c r="B106" s="65" t="s">
        <v>111</v>
      </c>
      <c r="C106" s="73">
        <v>3</v>
      </c>
      <c r="D106" s="80">
        <f t="shared" si="7"/>
        <v>3</v>
      </c>
      <c r="E106" s="81">
        <f t="shared" si="7"/>
        <v>3</v>
      </c>
      <c r="F106" s="81">
        <f t="shared" si="7"/>
        <v>3</v>
      </c>
      <c r="G106" s="81">
        <f t="shared" si="7"/>
        <v>3</v>
      </c>
      <c r="H106" s="81">
        <f t="shared" si="7"/>
        <v>3</v>
      </c>
      <c r="I106" s="81">
        <f t="shared" si="7"/>
        <v>3</v>
      </c>
      <c r="J106" s="81">
        <f t="shared" si="7"/>
        <v>3</v>
      </c>
      <c r="K106" s="258">
        <v>1</v>
      </c>
      <c r="L106" s="72"/>
      <c r="M106" s="47">
        <f t="shared" si="8"/>
        <v>1</v>
      </c>
      <c r="N106" s="66" t="s">
        <v>10</v>
      </c>
      <c r="O106" s="72"/>
      <c r="P106" s="195" t="s">
        <v>283</v>
      </c>
      <c r="Q106" s="259" t="s">
        <v>245</v>
      </c>
      <c r="R106" s="261" t="s">
        <v>246</v>
      </c>
      <c r="S106" s="40" t="s">
        <v>27</v>
      </c>
      <c r="T106" s="62"/>
      <c r="U106" s="62"/>
      <c r="V106" s="23" t="s">
        <v>0</v>
      </c>
      <c r="W106" s="28"/>
      <c r="X106" s="14"/>
      <c r="Y106" s="28"/>
      <c r="Z106" s="14"/>
      <c r="AA106" s="21"/>
      <c r="AB106" s="21"/>
      <c r="AC106" s="21"/>
      <c r="AD106" s="21"/>
      <c r="AE106" s="23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</row>
    <row r="107" spans="1:79" s="19" customFormat="1" ht="15" customHeight="1" x14ac:dyDescent="0.2">
      <c r="A107" s="155"/>
      <c r="B107" s="17"/>
      <c r="C107" s="73">
        <v>3</v>
      </c>
      <c r="D107" s="80">
        <f t="shared" si="7"/>
        <v>3</v>
      </c>
      <c r="E107" s="81">
        <f t="shared" si="7"/>
        <v>3</v>
      </c>
      <c r="F107" s="81">
        <f t="shared" si="7"/>
        <v>3</v>
      </c>
      <c r="G107" s="81">
        <f t="shared" si="7"/>
        <v>3</v>
      </c>
      <c r="H107" s="81">
        <f t="shared" si="7"/>
        <v>3</v>
      </c>
      <c r="I107" s="81">
        <f t="shared" si="7"/>
        <v>3</v>
      </c>
      <c r="J107" s="81">
        <f t="shared" si="7"/>
        <v>3</v>
      </c>
      <c r="K107" s="258" t="s">
        <v>231</v>
      </c>
      <c r="L107" s="72"/>
      <c r="M107" s="47">
        <v>1</v>
      </c>
      <c r="N107" s="66" t="s">
        <v>78</v>
      </c>
      <c r="O107" s="72"/>
      <c r="P107" s="195" t="s">
        <v>284</v>
      </c>
      <c r="Q107" s="259" t="s">
        <v>247</v>
      </c>
      <c r="R107" s="261" t="s">
        <v>248</v>
      </c>
      <c r="S107" s="40" t="s">
        <v>27</v>
      </c>
      <c r="T107" s="62"/>
      <c r="U107" s="62"/>
      <c r="V107" s="23" t="s">
        <v>0</v>
      </c>
      <c r="W107" s="28"/>
      <c r="X107" s="14"/>
      <c r="Y107" s="28"/>
      <c r="Z107" s="14"/>
      <c r="AA107" s="21"/>
      <c r="AB107" s="21"/>
      <c r="AC107" s="21"/>
      <c r="AD107" s="21"/>
      <c r="AE107" s="23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</row>
    <row r="108" spans="1:79" s="19" customFormat="1" ht="15" customHeight="1" x14ac:dyDescent="0.2">
      <c r="A108" s="155"/>
      <c r="B108" s="17"/>
      <c r="C108" s="73">
        <v>3</v>
      </c>
      <c r="D108" s="80">
        <f t="shared" si="7"/>
        <v>3</v>
      </c>
      <c r="E108" s="81">
        <f t="shared" si="7"/>
        <v>3</v>
      </c>
      <c r="F108" s="81">
        <f t="shared" si="7"/>
        <v>3</v>
      </c>
      <c r="G108" s="81">
        <f t="shared" si="7"/>
        <v>3</v>
      </c>
      <c r="H108" s="81">
        <f t="shared" si="7"/>
        <v>3</v>
      </c>
      <c r="I108" s="81">
        <f t="shared" si="7"/>
        <v>3</v>
      </c>
      <c r="J108" s="81">
        <f t="shared" si="7"/>
        <v>3</v>
      </c>
      <c r="K108" s="258" t="s">
        <v>231</v>
      </c>
      <c r="L108" s="72"/>
      <c r="M108" s="47">
        <v>0.5</v>
      </c>
      <c r="N108" s="198" t="s">
        <v>232</v>
      </c>
      <c r="O108" s="72"/>
      <c r="P108" s="195" t="s">
        <v>284</v>
      </c>
      <c r="Q108" s="259" t="s">
        <v>249</v>
      </c>
      <c r="R108" s="261" t="s">
        <v>250</v>
      </c>
      <c r="S108" s="40" t="s">
        <v>27</v>
      </c>
      <c r="T108" s="62"/>
      <c r="U108" s="62"/>
      <c r="V108" s="23" t="s">
        <v>0</v>
      </c>
      <c r="W108" s="28"/>
      <c r="X108" s="14"/>
      <c r="Y108" s="28"/>
      <c r="Z108" s="14"/>
      <c r="AA108" s="21"/>
      <c r="AB108" s="21"/>
      <c r="AC108" s="21"/>
      <c r="AD108" s="21"/>
      <c r="AE108" s="23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</row>
    <row r="109" spans="1:79" s="19" customFormat="1" ht="15" customHeight="1" x14ac:dyDescent="0.2">
      <c r="A109" s="155"/>
      <c r="B109" s="25" t="s">
        <v>229</v>
      </c>
      <c r="C109" s="73">
        <v>2</v>
      </c>
      <c r="D109" s="80">
        <f t="shared" si="7"/>
        <v>2</v>
      </c>
      <c r="E109" s="81">
        <f t="shared" si="7"/>
        <v>2</v>
      </c>
      <c r="F109" s="81">
        <f t="shared" si="7"/>
        <v>2</v>
      </c>
      <c r="G109" s="81">
        <f t="shared" si="7"/>
        <v>2</v>
      </c>
      <c r="H109" s="81">
        <f t="shared" si="7"/>
        <v>2</v>
      </c>
      <c r="I109" s="81">
        <f t="shared" si="7"/>
        <v>2</v>
      </c>
      <c r="J109" s="81">
        <f t="shared" si="7"/>
        <v>2</v>
      </c>
      <c r="K109" s="258">
        <v>2</v>
      </c>
      <c r="L109" s="72"/>
      <c r="M109" s="47">
        <f t="shared" ref="M109" si="10">K109+L109</f>
        <v>2</v>
      </c>
      <c r="N109" s="66" t="s">
        <v>10</v>
      </c>
      <c r="O109" s="72"/>
      <c r="P109" s="195" t="s">
        <v>280</v>
      </c>
      <c r="Q109" s="259" t="s">
        <v>235</v>
      </c>
      <c r="R109" s="34" t="s">
        <v>236</v>
      </c>
      <c r="S109" s="40" t="s">
        <v>27</v>
      </c>
      <c r="T109" s="62"/>
      <c r="U109" s="62"/>
      <c r="V109" s="23" t="s">
        <v>0</v>
      </c>
      <c r="W109" s="28"/>
      <c r="X109" s="14"/>
      <c r="Y109" s="28"/>
      <c r="Z109" s="14"/>
      <c r="AA109" s="21"/>
      <c r="AB109" s="21"/>
      <c r="AC109" s="21"/>
      <c r="AD109" s="21"/>
      <c r="AE109" s="23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</row>
    <row r="110" spans="1:79" s="19" customFormat="1" ht="15" customHeight="1" x14ac:dyDescent="0.2">
      <c r="A110" s="155"/>
      <c r="B110" s="25" t="s">
        <v>233</v>
      </c>
      <c r="C110" s="73">
        <v>2</v>
      </c>
      <c r="D110" s="80">
        <f t="shared" ref="D110:J110" si="11">$C110</f>
        <v>2</v>
      </c>
      <c r="E110" s="81">
        <f t="shared" si="11"/>
        <v>2</v>
      </c>
      <c r="F110" s="81">
        <f t="shared" si="11"/>
        <v>2</v>
      </c>
      <c r="G110" s="81">
        <f t="shared" si="11"/>
        <v>2</v>
      </c>
      <c r="H110" s="81">
        <f t="shared" si="11"/>
        <v>2</v>
      </c>
      <c r="I110" s="81">
        <f t="shared" si="11"/>
        <v>2</v>
      </c>
      <c r="J110" s="81">
        <f t="shared" si="11"/>
        <v>2</v>
      </c>
      <c r="K110" s="258">
        <v>30</v>
      </c>
      <c r="L110" s="72"/>
      <c r="M110" s="47">
        <f>K110+L110</f>
        <v>30</v>
      </c>
      <c r="N110" s="66" t="s">
        <v>78</v>
      </c>
      <c r="O110" s="72"/>
      <c r="P110" s="195" t="s">
        <v>285</v>
      </c>
      <c r="Q110" s="259" t="s">
        <v>251</v>
      </c>
      <c r="R110" s="31" t="s">
        <v>252</v>
      </c>
      <c r="S110" s="40" t="s">
        <v>27</v>
      </c>
      <c r="T110" s="62"/>
      <c r="U110" s="62"/>
      <c r="V110" s="23" t="s">
        <v>0</v>
      </c>
      <c r="W110" s="28"/>
      <c r="X110" s="14"/>
      <c r="Y110" s="28"/>
      <c r="Z110" s="14"/>
      <c r="AA110" s="21"/>
      <c r="AB110" s="21"/>
      <c r="AC110" s="21"/>
      <c r="AD110" s="21"/>
      <c r="AE110" s="23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</row>
    <row r="111" spans="1:79" s="19" customFormat="1" ht="15" customHeight="1" x14ac:dyDescent="0.2">
      <c r="A111" s="155"/>
      <c r="B111" s="17"/>
      <c r="C111" s="73">
        <v>2</v>
      </c>
      <c r="D111" s="80">
        <f t="shared" si="7"/>
        <v>2</v>
      </c>
      <c r="E111" s="81">
        <f t="shared" si="7"/>
        <v>2</v>
      </c>
      <c r="F111" s="81">
        <f t="shared" si="7"/>
        <v>2</v>
      </c>
      <c r="G111" s="81">
        <f t="shared" si="7"/>
        <v>2</v>
      </c>
      <c r="H111" s="81">
        <f t="shared" si="7"/>
        <v>2</v>
      </c>
      <c r="I111" s="81">
        <f t="shared" si="7"/>
        <v>2</v>
      </c>
      <c r="J111" s="81">
        <f t="shared" si="7"/>
        <v>2</v>
      </c>
      <c r="K111" s="258">
        <v>2</v>
      </c>
      <c r="L111" s="72"/>
      <c r="M111" s="47">
        <f t="shared" si="8"/>
        <v>2</v>
      </c>
      <c r="N111" s="66" t="s">
        <v>10</v>
      </c>
      <c r="O111" s="72"/>
      <c r="P111" s="195"/>
      <c r="Q111" s="259" t="s">
        <v>253</v>
      </c>
      <c r="R111" s="31" t="s">
        <v>254</v>
      </c>
      <c r="S111" s="40" t="s">
        <v>24</v>
      </c>
      <c r="T111" s="62"/>
      <c r="U111" s="62"/>
      <c r="V111" s="23" t="s">
        <v>0</v>
      </c>
      <c r="W111" s="28"/>
      <c r="X111" s="14"/>
      <c r="Y111" s="28"/>
      <c r="Z111" s="14"/>
      <c r="AA111" s="21"/>
      <c r="AB111" s="21"/>
      <c r="AC111" s="21"/>
      <c r="AD111" s="21"/>
      <c r="AE111" s="23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</row>
    <row r="112" spans="1:79" s="19" customFormat="1" ht="15" customHeight="1" x14ac:dyDescent="0.2">
      <c r="A112" s="155"/>
      <c r="B112" s="17"/>
      <c r="C112" s="73">
        <v>3</v>
      </c>
      <c r="D112" s="80">
        <f t="shared" si="7"/>
        <v>3</v>
      </c>
      <c r="E112" s="81">
        <f t="shared" si="7"/>
        <v>3</v>
      </c>
      <c r="F112" s="81">
        <f t="shared" si="7"/>
        <v>3</v>
      </c>
      <c r="G112" s="81">
        <f t="shared" si="7"/>
        <v>3</v>
      </c>
      <c r="H112" s="81">
        <f t="shared" si="7"/>
        <v>3</v>
      </c>
      <c r="I112" s="81">
        <f t="shared" si="7"/>
        <v>3</v>
      </c>
      <c r="J112" s="81">
        <f t="shared" si="7"/>
        <v>3</v>
      </c>
      <c r="K112" s="258">
        <v>30</v>
      </c>
      <c r="L112" s="72"/>
      <c r="M112" s="47">
        <f t="shared" si="8"/>
        <v>30</v>
      </c>
      <c r="N112" s="66" t="s">
        <v>78</v>
      </c>
      <c r="O112" s="72"/>
      <c r="P112" s="195" t="s">
        <v>286</v>
      </c>
      <c r="Q112" s="259" t="s">
        <v>294</v>
      </c>
      <c r="R112" s="261" t="s">
        <v>255</v>
      </c>
      <c r="S112" s="40" t="s">
        <v>27</v>
      </c>
      <c r="T112" s="62"/>
      <c r="U112" s="62"/>
      <c r="V112" s="23" t="s">
        <v>0</v>
      </c>
      <c r="W112" s="28"/>
      <c r="X112" s="14"/>
      <c r="Y112" s="28"/>
      <c r="Z112" s="14"/>
      <c r="AA112" s="21"/>
      <c r="AB112" s="21"/>
      <c r="AC112" s="21"/>
      <c r="AD112" s="21"/>
      <c r="AE112" s="23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</row>
    <row r="113" spans="1:79" s="19" customFormat="1" ht="15" customHeight="1" x14ac:dyDescent="0.2">
      <c r="A113" s="155"/>
      <c r="B113" s="17"/>
      <c r="C113" s="73">
        <v>3</v>
      </c>
      <c r="D113" s="80">
        <f t="shared" si="7"/>
        <v>3</v>
      </c>
      <c r="E113" s="81">
        <f t="shared" si="7"/>
        <v>3</v>
      </c>
      <c r="F113" s="81">
        <f t="shared" si="7"/>
        <v>3</v>
      </c>
      <c r="G113" s="81">
        <f t="shared" si="7"/>
        <v>3</v>
      </c>
      <c r="H113" s="81">
        <f t="shared" si="7"/>
        <v>3</v>
      </c>
      <c r="I113" s="81">
        <f t="shared" si="7"/>
        <v>3</v>
      </c>
      <c r="J113" s="81">
        <f t="shared" si="7"/>
        <v>3</v>
      </c>
      <c r="K113" s="258">
        <v>1</v>
      </c>
      <c r="L113" s="72"/>
      <c r="M113" s="47">
        <f t="shared" si="8"/>
        <v>1</v>
      </c>
      <c r="N113" s="66" t="s">
        <v>10</v>
      </c>
      <c r="O113" s="72"/>
      <c r="P113" s="195" t="s">
        <v>287</v>
      </c>
      <c r="Q113" s="259" t="s">
        <v>256</v>
      </c>
      <c r="R113" s="261" t="s">
        <v>164</v>
      </c>
      <c r="S113" s="40" t="s">
        <v>27</v>
      </c>
      <c r="T113" s="62"/>
      <c r="U113" s="62"/>
      <c r="V113" s="23" t="s">
        <v>0</v>
      </c>
      <c r="W113" s="28"/>
      <c r="X113" s="14"/>
      <c r="Y113" s="28"/>
      <c r="Z113" s="14"/>
      <c r="AA113" s="21"/>
      <c r="AB113" s="21"/>
      <c r="AC113" s="21"/>
      <c r="AD113" s="21"/>
      <c r="AE113" s="23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</row>
    <row r="114" spans="1:79" s="19" customFormat="1" ht="15" customHeight="1" x14ac:dyDescent="0.2">
      <c r="A114" s="155"/>
      <c r="B114" s="17"/>
      <c r="C114" s="73">
        <v>2</v>
      </c>
      <c r="D114" s="80">
        <f t="shared" si="7"/>
        <v>2</v>
      </c>
      <c r="E114" s="81">
        <f t="shared" si="7"/>
        <v>2</v>
      </c>
      <c r="F114" s="81">
        <f t="shared" si="7"/>
        <v>2</v>
      </c>
      <c r="G114" s="81">
        <f t="shared" si="7"/>
        <v>2</v>
      </c>
      <c r="H114" s="81">
        <f t="shared" si="7"/>
        <v>2</v>
      </c>
      <c r="I114" s="81">
        <f t="shared" si="7"/>
        <v>2</v>
      </c>
      <c r="J114" s="81">
        <f t="shared" si="7"/>
        <v>2</v>
      </c>
      <c r="K114" s="258">
        <v>1</v>
      </c>
      <c r="L114" s="72"/>
      <c r="M114" s="47">
        <f t="shared" si="8"/>
        <v>1</v>
      </c>
      <c r="N114" s="66" t="s">
        <v>10</v>
      </c>
      <c r="O114" s="72"/>
      <c r="P114" s="195" t="s">
        <v>285</v>
      </c>
      <c r="Q114" s="33"/>
      <c r="R114" s="31" t="s">
        <v>257</v>
      </c>
      <c r="S114" s="40" t="s">
        <v>27</v>
      </c>
      <c r="T114" s="62"/>
      <c r="U114" s="62"/>
      <c r="V114" s="23" t="s">
        <v>4</v>
      </c>
      <c r="W114" s="28"/>
      <c r="X114" s="14"/>
      <c r="Y114" s="28" t="s">
        <v>311</v>
      </c>
      <c r="Z114" s="14"/>
      <c r="AA114" s="21"/>
      <c r="AB114" s="21"/>
      <c r="AC114" s="21"/>
      <c r="AD114" s="21"/>
      <c r="AE114" s="23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</row>
    <row r="115" spans="1:79" s="19" customFormat="1" ht="15" customHeight="1" x14ac:dyDescent="0.2">
      <c r="A115" s="155"/>
      <c r="B115" s="17"/>
      <c r="C115" s="73">
        <v>2</v>
      </c>
      <c r="D115" s="80">
        <f t="shared" ref="D115:J130" si="12">$C115</f>
        <v>2</v>
      </c>
      <c r="E115" s="81">
        <f t="shared" si="12"/>
        <v>2</v>
      </c>
      <c r="F115" s="81">
        <f t="shared" si="12"/>
        <v>2</v>
      </c>
      <c r="G115" s="81">
        <f t="shared" si="12"/>
        <v>2</v>
      </c>
      <c r="H115" s="81">
        <f t="shared" si="12"/>
        <v>2</v>
      </c>
      <c r="I115" s="81">
        <f t="shared" si="12"/>
        <v>2</v>
      </c>
      <c r="J115" s="81">
        <f t="shared" si="12"/>
        <v>2</v>
      </c>
      <c r="K115" s="258">
        <v>1</v>
      </c>
      <c r="L115" s="72"/>
      <c r="M115" s="47">
        <f t="shared" si="8"/>
        <v>1</v>
      </c>
      <c r="N115" s="66" t="s">
        <v>10</v>
      </c>
      <c r="O115" s="72"/>
      <c r="P115" s="195" t="s">
        <v>280</v>
      </c>
      <c r="Q115" s="33"/>
      <c r="R115" s="31" t="s">
        <v>258</v>
      </c>
      <c r="S115" s="40" t="s">
        <v>27</v>
      </c>
      <c r="T115" s="62"/>
      <c r="U115" s="62"/>
      <c r="V115" s="23" t="s">
        <v>4</v>
      </c>
      <c r="W115" s="28"/>
      <c r="X115" s="14"/>
      <c r="Y115" s="28" t="s">
        <v>311</v>
      </c>
      <c r="Z115" s="14"/>
      <c r="AA115" s="21"/>
      <c r="AB115" s="21"/>
      <c r="AC115" s="21"/>
      <c r="AD115" s="21"/>
      <c r="AE115" s="23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</row>
    <row r="116" spans="1:79" s="19" customFormat="1" ht="15" hidden="1" customHeight="1" x14ac:dyDescent="0.2">
      <c r="A116" s="155"/>
      <c r="B116" s="65" t="s">
        <v>234</v>
      </c>
      <c r="C116" s="73">
        <v>2</v>
      </c>
      <c r="D116" s="80">
        <f t="shared" si="12"/>
        <v>2</v>
      </c>
      <c r="E116" s="81">
        <f t="shared" si="12"/>
        <v>2</v>
      </c>
      <c r="F116" s="81">
        <f t="shared" si="12"/>
        <v>2</v>
      </c>
      <c r="G116" s="81">
        <f t="shared" si="12"/>
        <v>2</v>
      </c>
      <c r="H116" s="81">
        <f t="shared" si="12"/>
        <v>2</v>
      </c>
      <c r="I116" s="81">
        <f t="shared" si="12"/>
        <v>2</v>
      </c>
      <c r="J116" s="81">
        <f t="shared" si="12"/>
        <v>2</v>
      </c>
      <c r="K116" s="258">
        <v>2</v>
      </c>
      <c r="L116" s="72"/>
      <c r="M116" s="47">
        <f t="shared" si="8"/>
        <v>2</v>
      </c>
      <c r="N116" s="66" t="s">
        <v>10</v>
      </c>
      <c r="O116" s="72"/>
      <c r="P116" s="195"/>
      <c r="Q116" s="259" t="s">
        <v>259</v>
      </c>
      <c r="R116" s="31" t="s">
        <v>260</v>
      </c>
      <c r="S116" s="40" t="s">
        <v>27</v>
      </c>
      <c r="T116" s="62"/>
      <c r="U116" s="62"/>
      <c r="V116" s="23"/>
      <c r="W116" s="28"/>
      <c r="X116" s="14"/>
      <c r="Y116" s="14"/>
      <c r="Z116" s="14"/>
      <c r="AA116" s="21"/>
      <c r="AB116" s="21"/>
      <c r="AC116" s="21"/>
      <c r="AD116" s="21"/>
      <c r="AE116" s="23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</row>
    <row r="117" spans="1:79" s="19" customFormat="1" ht="15" customHeight="1" x14ac:dyDescent="0.2">
      <c r="A117" s="173" t="s">
        <v>298</v>
      </c>
      <c r="B117" s="65" t="s">
        <v>309</v>
      </c>
      <c r="C117" s="73">
        <v>1</v>
      </c>
      <c r="D117" s="80">
        <f t="shared" si="12"/>
        <v>1</v>
      </c>
      <c r="E117" s="81">
        <f t="shared" si="12"/>
        <v>1</v>
      </c>
      <c r="F117" s="81">
        <f t="shared" si="12"/>
        <v>1</v>
      </c>
      <c r="G117" s="81">
        <f t="shared" si="12"/>
        <v>1</v>
      </c>
      <c r="H117" s="81">
        <f t="shared" si="12"/>
        <v>1</v>
      </c>
      <c r="I117" s="81">
        <f t="shared" si="12"/>
        <v>1</v>
      </c>
      <c r="J117" s="81">
        <f t="shared" si="12"/>
        <v>1</v>
      </c>
      <c r="K117" s="258">
        <v>1</v>
      </c>
      <c r="L117" s="72"/>
      <c r="M117" s="47">
        <f t="shared" si="8"/>
        <v>1</v>
      </c>
      <c r="N117" s="66" t="s">
        <v>10</v>
      </c>
      <c r="O117" s="72"/>
      <c r="P117" s="195"/>
      <c r="Q117" s="260" t="s">
        <v>117</v>
      </c>
      <c r="R117" s="34" t="s">
        <v>103</v>
      </c>
      <c r="S117" s="40" t="s">
        <v>24</v>
      </c>
      <c r="T117" s="62"/>
      <c r="U117" s="62"/>
      <c r="V117" s="23" t="s">
        <v>4</v>
      </c>
      <c r="W117" s="28"/>
      <c r="X117" s="14"/>
      <c r="Y117" s="28" t="s">
        <v>292</v>
      </c>
      <c r="Z117" s="14"/>
      <c r="AA117" s="21"/>
      <c r="AB117" s="21"/>
      <c r="AC117" s="21"/>
      <c r="AD117" s="21"/>
      <c r="AE117" s="23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</row>
    <row r="118" spans="1:79" s="19" customFormat="1" ht="15" customHeight="1" x14ac:dyDescent="0.2">
      <c r="A118" s="155"/>
      <c r="B118" s="65" t="s">
        <v>233</v>
      </c>
      <c r="C118" s="73">
        <v>2</v>
      </c>
      <c r="D118" s="80">
        <f t="shared" si="12"/>
        <v>2</v>
      </c>
      <c r="E118" s="81">
        <f t="shared" si="12"/>
        <v>2</v>
      </c>
      <c r="F118" s="81">
        <f t="shared" si="12"/>
        <v>2</v>
      </c>
      <c r="G118" s="81">
        <f t="shared" si="12"/>
        <v>2</v>
      </c>
      <c r="H118" s="81">
        <f t="shared" si="12"/>
        <v>2</v>
      </c>
      <c r="I118" s="81">
        <f t="shared" si="12"/>
        <v>2</v>
      </c>
      <c r="J118" s="81">
        <f t="shared" si="12"/>
        <v>2</v>
      </c>
      <c r="K118" s="258">
        <v>1</v>
      </c>
      <c r="L118" s="72"/>
      <c r="M118" s="47">
        <f t="shared" si="8"/>
        <v>1</v>
      </c>
      <c r="N118" s="66" t="s">
        <v>10</v>
      </c>
      <c r="O118" s="72"/>
      <c r="P118" s="195" t="s">
        <v>281</v>
      </c>
      <c r="Q118" s="259" t="s">
        <v>146</v>
      </c>
      <c r="R118" s="31" t="s">
        <v>108</v>
      </c>
      <c r="S118" s="40" t="s">
        <v>27</v>
      </c>
      <c r="T118" s="62"/>
      <c r="U118" s="62"/>
      <c r="V118" s="23" t="s">
        <v>4</v>
      </c>
      <c r="W118" s="28"/>
      <c r="X118" s="14"/>
      <c r="Y118" s="28" t="s">
        <v>291</v>
      </c>
      <c r="Z118" s="14"/>
      <c r="AA118" s="21"/>
      <c r="AB118" s="21"/>
      <c r="AC118" s="21"/>
      <c r="AD118" s="21"/>
      <c r="AE118" s="23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</row>
    <row r="119" spans="1:79" s="19" customFormat="1" ht="15" customHeight="1" x14ac:dyDescent="0.2">
      <c r="A119" s="155"/>
      <c r="B119" s="17" t="s">
        <v>230</v>
      </c>
      <c r="C119" s="73">
        <v>3</v>
      </c>
      <c r="D119" s="80">
        <f t="shared" si="12"/>
        <v>3</v>
      </c>
      <c r="E119" s="81">
        <f t="shared" si="12"/>
        <v>3</v>
      </c>
      <c r="F119" s="81">
        <f t="shared" si="12"/>
        <v>3</v>
      </c>
      <c r="G119" s="81">
        <f t="shared" si="12"/>
        <v>3</v>
      </c>
      <c r="H119" s="81">
        <f t="shared" si="12"/>
        <v>3</v>
      </c>
      <c r="I119" s="81">
        <f t="shared" si="12"/>
        <v>3</v>
      </c>
      <c r="J119" s="81">
        <f t="shared" si="12"/>
        <v>3</v>
      </c>
      <c r="K119" s="258">
        <v>2</v>
      </c>
      <c r="L119" s="72"/>
      <c r="M119" s="47">
        <f t="shared" si="8"/>
        <v>2</v>
      </c>
      <c r="N119" s="66" t="s">
        <v>10</v>
      </c>
      <c r="O119" s="72"/>
      <c r="P119" s="195" t="s">
        <v>280</v>
      </c>
      <c r="Q119" s="259" t="s">
        <v>239</v>
      </c>
      <c r="R119" s="261" t="s">
        <v>240</v>
      </c>
      <c r="S119" s="40" t="s">
        <v>11</v>
      </c>
      <c r="T119" s="62"/>
      <c r="U119" s="62"/>
      <c r="V119" s="23" t="s">
        <v>0</v>
      </c>
      <c r="W119" s="28"/>
      <c r="X119" s="14"/>
      <c r="Y119" s="28"/>
      <c r="Z119" s="14"/>
      <c r="AA119" s="21"/>
      <c r="AB119" s="21"/>
      <c r="AC119" s="21"/>
      <c r="AD119" s="21"/>
      <c r="AE119" s="23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</row>
    <row r="120" spans="1:79" s="19" customFormat="1" ht="15" customHeight="1" x14ac:dyDescent="0.2">
      <c r="A120" s="155"/>
      <c r="B120" s="17" t="s">
        <v>230</v>
      </c>
      <c r="C120" s="73">
        <v>3</v>
      </c>
      <c r="D120" s="80">
        <f t="shared" si="12"/>
        <v>3</v>
      </c>
      <c r="E120" s="81">
        <f t="shared" si="12"/>
        <v>3</v>
      </c>
      <c r="F120" s="81">
        <f t="shared" si="12"/>
        <v>3</v>
      </c>
      <c r="G120" s="81">
        <f t="shared" si="12"/>
        <v>3</v>
      </c>
      <c r="H120" s="81">
        <f t="shared" si="12"/>
        <v>3</v>
      </c>
      <c r="I120" s="81">
        <f t="shared" si="12"/>
        <v>3</v>
      </c>
      <c r="J120" s="81">
        <f t="shared" si="12"/>
        <v>3</v>
      </c>
      <c r="K120" s="258">
        <v>2</v>
      </c>
      <c r="L120" s="72"/>
      <c r="M120" s="47">
        <f t="shared" si="8"/>
        <v>2</v>
      </c>
      <c r="N120" s="66" t="s">
        <v>10</v>
      </c>
      <c r="O120" s="72"/>
      <c r="P120" s="195" t="s">
        <v>288</v>
      </c>
      <c r="Q120" s="259" t="s">
        <v>262</v>
      </c>
      <c r="R120" s="261" t="s">
        <v>263</v>
      </c>
      <c r="S120" s="40" t="s">
        <v>11</v>
      </c>
      <c r="T120" s="62"/>
      <c r="U120" s="62"/>
      <c r="V120" s="23" t="s">
        <v>0</v>
      </c>
      <c r="W120" s="28"/>
      <c r="X120" s="14"/>
      <c r="Y120" s="28"/>
      <c r="Z120" s="14"/>
      <c r="AA120" s="21"/>
      <c r="AB120" s="21"/>
      <c r="AC120" s="21"/>
      <c r="AD120" s="21"/>
      <c r="AE120" s="23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</row>
    <row r="121" spans="1:79" s="19" customFormat="1" ht="15" customHeight="1" x14ac:dyDescent="0.2">
      <c r="A121" s="155"/>
      <c r="B121" s="17" t="s">
        <v>230</v>
      </c>
      <c r="C121" s="73">
        <v>2</v>
      </c>
      <c r="D121" s="80">
        <f t="shared" si="12"/>
        <v>2</v>
      </c>
      <c r="E121" s="81">
        <f t="shared" si="12"/>
        <v>2</v>
      </c>
      <c r="F121" s="81">
        <f t="shared" si="12"/>
        <v>2</v>
      </c>
      <c r="G121" s="81">
        <f t="shared" si="12"/>
        <v>2</v>
      </c>
      <c r="H121" s="81">
        <f t="shared" si="12"/>
        <v>2</v>
      </c>
      <c r="I121" s="81">
        <f t="shared" si="12"/>
        <v>2</v>
      </c>
      <c r="J121" s="81">
        <f t="shared" si="12"/>
        <v>2</v>
      </c>
      <c r="K121" s="258">
        <v>4</v>
      </c>
      <c r="L121" s="72"/>
      <c r="M121" s="47">
        <f t="shared" si="8"/>
        <v>4</v>
      </c>
      <c r="N121" s="66" t="s">
        <v>10</v>
      </c>
      <c r="O121" s="72"/>
      <c r="P121" s="195" t="s">
        <v>280</v>
      </c>
      <c r="Q121" s="259" t="s">
        <v>264</v>
      </c>
      <c r="R121" s="31" t="s">
        <v>265</v>
      </c>
      <c r="S121" s="40" t="s">
        <v>11</v>
      </c>
      <c r="T121" s="62"/>
      <c r="U121" s="62"/>
      <c r="V121" s="23" t="s">
        <v>0</v>
      </c>
      <c r="W121" s="28"/>
      <c r="X121" s="14"/>
      <c r="Y121" s="28"/>
      <c r="Z121" s="14"/>
      <c r="AA121" s="21"/>
      <c r="AB121" s="21"/>
      <c r="AC121" s="21"/>
      <c r="AD121" s="21"/>
      <c r="AE121" s="23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</row>
    <row r="122" spans="1:79" s="19" customFormat="1" ht="15" customHeight="1" x14ac:dyDescent="0.2">
      <c r="A122" s="155"/>
      <c r="B122" s="17" t="s">
        <v>230</v>
      </c>
      <c r="C122" s="73">
        <v>2</v>
      </c>
      <c r="D122" s="80">
        <f t="shared" si="12"/>
        <v>2</v>
      </c>
      <c r="E122" s="81">
        <f t="shared" si="12"/>
        <v>2</v>
      </c>
      <c r="F122" s="81">
        <f t="shared" si="12"/>
        <v>2</v>
      </c>
      <c r="G122" s="81">
        <f t="shared" si="12"/>
        <v>2</v>
      </c>
      <c r="H122" s="81">
        <f t="shared" si="12"/>
        <v>2</v>
      </c>
      <c r="I122" s="81">
        <f t="shared" si="12"/>
        <v>2</v>
      </c>
      <c r="J122" s="81">
        <f t="shared" si="12"/>
        <v>2</v>
      </c>
      <c r="K122" s="258">
        <v>4</v>
      </c>
      <c r="L122" s="72"/>
      <c r="M122" s="47">
        <f t="shared" si="8"/>
        <v>4</v>
      </c>
      <c r="N122" s="66" t="s">
        <v>10</v>
      </c>
      <c r="O122" s="72"/>
      <c r="P122" s="195" t="s">
        <v>280</v>
      </c>
      <c r="Q122" s="259" t="s">
        <v>266</v>
      </c>
      <c r="R122" s="31" t="s">
        <v>267</v>
      </c>
      <c r="S122" s="40" t="s">
        <v>11</v>
      </c>
      <c r="T122" s="62"/>
      <c r="U122" s="62"/>
      <c r="V122" s="23" t="s">
        <v>0</v>
      </c>
      <c r="W122" s="28"/>
      <c r="X122" s="14"/>
      <c r="Y122" s="28"/>
      <c r="Z122" s="14"/>
      <c r="AA122" s="21"/>
      <c r="AB122" s="21"/>
      <c r="AC122" s="21"/>
      <c r="AD122" s="21"/>
      <c r="AE122" s="23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</row>
    <row r="123" spans="1:79" s="19" customFormat="1" ht="15" customHeight="1" x14ac:dyDescent="0.2">
      <c r="A123" s="155"/>
      <c r="B123" s="17"/>
      <c r="C123" s="73">
        <v>2</v>
      </c>
      <c r="D123" s="80">
        <f t="shared" si="12"/>
        <v>2</v>
      </c>
      <c r="E123" s="81">
        <f t="shared" si="12"/>
        <v>2</v>
      </c>
      <c r="F123" s="81">
        <f t="shared" si="12"/>
        <v>2</v>
      </c>
      <c r="G123" s="81">
        <f t="shared" si="12"/>
        <v>2</v>
      </c>
      <c r="H123" s="81">
        <f t="shared" si="12"/>
        <v>2</v>
      </c>
      <c r="I123" s="81">
        <f t="shared" si="12"/>
        <v>2</v>
      </c>
      <c r="J123" s="81">
        <f t="shared" si="12"/>
        <v>2</v>
      </c>
      <c r="K123" s="258">
        <v>2</v>
      </c>
      <c r="L123" s="72"/>
      <c r="M123" s="47">
        <f t="shared" si="8"/>
        <v>2</v>
      </c>
      <c r="N123" s="66" t="s">
        <v>10</v>
      </c>
      <c r="O123" s="72"/>
      <c r="P123" s="195" t="s">
        <v>285</v>
      </c>
      <c r="Q123" s="259"/>
      <c r="R123" s="31" t="s">
        <v>109</v>
      </c>
      <c r="S123" s="40" t="s">
        <v>27</v>
      </c>
      <c r="T123" s="62"/>
      <c r="U123" s="62"/>
      <c r="V123" s="23" t="s">
        <v>4</v>
      </c>
      <c r="W123" s="28"/>
      <c r="X123" s="14"/>
      <c r="Y123" s="28" t="s">
        <v>311</v>
      </c>
      <c r="Z123" s="14"/>
      <c r="AA123" s="21"/>
      <c r="AB123" s="21"/>
      <c r="AC123" s="21"/>
      <c r="AD123" s="21"/>
      <c r="AE123" s="23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</row>
    <row r="124" spans="1:79" s="19" customFormat="1" ht="15" customHeight="1" x14ac:dyDescent="0.2">
      <c r="A124" s="155"/>
      <c r="B124" s="17"/>
      <c r="C124" s="73">
        <v>2</v>
      </c>
      <c r="D124" s="80">
        <f t="shared" si="12"/>
        <v>2</v>
      </c>
      <c r="E124" s="81">
        <f t="shared" si="12"/>
        <v>2</v>
      </c>
      <c r="F124" s="81">
        <f t="shared" si="12"/>
        <v>2</v>
      </c>
      <c r="G124" s="81">
        <f t="shared" si="12"/>
        <v>2</v>
      </c>
      <c r="H124" s="81">
        <f t="shared" si="12"/>
        <v>2</v>
      </c>
      <c r="I124" s="81">
        <f t="shared" si="12"/>
        <v>2</v>
      </c>
      <c r="J124" s="81">
        <f t="shared" si="12"/>
        <v>2</v>
      </c>
      <c r="K124" s="258">
        <v>2</v>
      </c>
      <c r="L124" s="72"/>
      <c r="M124" s="47">
        <f t="shared" si="8"/>
        <v>2</v>
      </c>
      <c r="N124" s="66" t="s">
        <v>10</v>
      </c>
      <c r="O124" s="72"/>
      <c r="P124" s="195" t="s">
        <v>280</v>
      </c>
      <c r="Q124" s="259"/>
      <c r="R124" s="31" t="s">
        <v>268</v>
      </c>
      <c r="S124" s="40" t="s">
        <v>27</v>
      </c>
      <c r="T124" s="62"/>
      <c r="U124" s="62"/>
      <c r="V124" s="23" t="s">
        <v>4</v>
      </c>
      <c r="W124" s="28"/>
      <c r="X124" s="14"/>
      <c r="Y124" s="28" t="s">
        <v>311</v>
      </c>
      <c r="Z124" s="14"/>
      <c r="AA124" s="21"/>
      <c r="AB124" s="21"/>
      <c r="AC124" s="21"/>
      <c r="AD124" s="21"/>
      <c r="AE124" s="23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</row>
    <row r="125" spans="1:79" s="19" customFormat="1" ht="15" customHeight="1" x14ac:dyDescent="0.2">
      <c r="A125" s="155"/>
      <c r="B125" s="17"/>
      <c r="C125" s="73">
        <v>2</v>
      </c>
      <c r="D125" s="80">
        <f t="shared" si="12"/>
        <v>2</v>
      </c>
      <c r="E125" s="81">
        <f t="shared" si="12"/>
        <v>2</v>
      </c>
      <c r="F125" s="81">
        <f t="shared" si="12"/>
        <v>2</v>
      </c>
      <c r="G125" s="81">
        <f t="shared" si="12"/>
        <v>2</v>
      </c>
      <c r="H125" s="81">
        <f t="shared" si="12"/>
        <v>2</v>
      </c>
      <c r="I125" s="81">
        <f t="shared" si="12"/>
        <v>2</v>
      </c>
      <c r="J125" s="81">
        <f t="shared" si="12"/>
        <v>2</v>
      </c>
      <c r="K125" s="258">
        <v>120</v>
      </c>
      <c r="L125" s="72"/>
      <c r="M125" s="47">
        <f t="shared" si="8"/>
        <v>120</v>
      </c>
      <c r="N125" s="66" t="s">
        <v>78</v>
      </c>
      <c r="O125" s="72"/>
      <c r="P125" s="195" t="s">
        <v>286</v>
      </c>
      <c r="Q125" s="259" t="s">
        <v>295</v>
      </c>
      <c r="R125" s="31" t="s">
        <v>269</v>
      </c>
      <c r="S125" s="40" t="s">
        <v>27</v>
      </c>
      <c r="T125" s="62"/>
      <c r="U125" s="62"/>
      <c r="V125" s="23" t="s">
        <v>0</v>
      </c>
      <c r="W125" s="28"/>
      <c r="X125" s="14"/>
      <c r="Y125" s="28"/>
      <c r="Z125" s="14"/>
      <c r="AA125" s="21"/>
      <c r="AB125" s="21"/>
      <c r="AC125" s="21"/>
      <c r="AD125" s="21"/>
      <c r="AE125" s="23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</row>
    <row r="126" spans="1:79" s="19" customFormat="1" ht="15" customHeight="1" x14ac:dyDescent="0.2">
      <c r="A126" s="155"/>
      <c r="B126" s="25"/>
      <c r="C126" s="73">
        <v>2</v>
      </c>
      <c r="D126" s="80">
        <f t="shared" si="12"/>
        <v>2</v>
      </c>
      <c r="E126" s="81">
        <f t="shared" si="12"/>
        <v>2</v>
      </c>
      <c r="F126" s="81">
        <f t="shared" si="12"/>
        <v>2</v>
      </c>
      <c r="G126" s="81">
        <f t="shared" si="12"/>
        <v>2</v>
      </c>
      <c r="H126" s="81">
        <f t="shared" si="12"/>
        <v>2</v>
      </c>
      <c r="I126" s="81">
        <f t="shared" si="12"/>
        <v>2</v>
      </c>
      <c r="J126" s="81">
        <f t="shared" si="12"/>
        <v>2</v>
      </c>
      <c r="K126" s="258">
        <v>120</v>
      </c>
      <c r="L126" s="72"/>
      <c r="M126" s="47">
        <f t="shared" si="8"/>
        <v>120</v>
      </c>
      <c r="N126" s="66" t="s">
        <v>78</v>
      </c>
      <c r="O126" s="72"/>
      <c r="P126" s="195" t="s">
        <v>285</v>
      </c>
      <c r="Q126" s="259">
        <v>111167</v>
      </c>
      <c r="R126" s="31" t="s">
        <v>252</v>
      </c>
      <c r="S126" s="40" t="s">
        <v>27</v>
      </c>
      <c r="T126" s="62"/>
      <c r="U126" s="62"/>
      <c r="V126" s="23" t="s">
        <v>0</v>
      </c>
      <c r="W126" s="28"/>
      <c r="X126" s="14"/>
      <c r="Y126" s="28"/>
      <c r="Z126" s="14"/>
      <c r="AA126" s="21"/>
      <c r="AB126" s="21"/>
      <c r="AC126" s="21"/>
      <c r="AD126" s="21"/>
      <c r="AE126" s="23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</row>
    <row r="127" spans="1:79" s="19" customFormat="1" ht="15" customHeight="1" x14ac:dyDescent="0.2">
      <c r="A127" s="155"/>
      <c r="B127" s="25" t="s">
        <v>233</v>
      </c>
      <c r="C127" s="73">
        <v>2</v>
      </c>
      <c r="D127" s="80">
        <f t="shared" si="12"/>
        <v>2</v>
      </c>
      <c r="E127" s="81">
        <f t="shared" si="12"/>
        <v>2</v>
      </c>
      <c r="F127" s="81">
        <f t="shared" si="12"/>
        <v>2</v>
      </c>
      <c r="G127" s="81">
        <f t="shared" si="12"/>
        <v>2</v>
      </c>
      <c r="H127" s="81">
        <f t="shared" si="12"/>
        <v>2</v>
      </c>
      <c r="I127" s="81">
        <f t="shared" si="12"/>
        <v>2</v>
      </c>
      <c r="J127" s="81">
        <f t="shared" si="12"/>
        <v>2</v>
      </c>
      <c r="K127" s="258">
        <v>8</v>
      </c>
      <c r="L127" s="72"/>
      <c r="M127" s="47">
        <f t="shared" si="8"/>
        <v>8</v>
      </c>
      <c r="N127" s="66" t="s">
        <v>10</v>
      </c>
      <c r="O127" s="72"/>
      <c r="P127" s="195" t="s">
        <v>289</v>
      </c>
      <c r="Q127" s="259" t="s">
        <v>270</v>
      </c>
      <c r="R127" s="31" t="s">
        <v>271</v>
      </c>
      <c r="S127" s="40" t="s">
        <v>27</v>
      </c>
      <c r="T127" s="62"/>
      <c r="U127" s="62"/>
      <c r="V127" s="23" t="s">
        <v>4</v>
      </c>
      <c r="W127" s="28"/>
      <c r="X127" s="14"/>
      <c r="Y127" s="28" t="s">
        <v>85</v>
      </c>
      <c r="Z127" s="14"/>
      <c r="AA127" s="21"/>
      <c r="AB127" s="21"/>
      <c r="AC127" s="21"/>
      <c r="AD127" s="21"/>
      <c r="AE127" s="23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5"/>
      <c r="BY127" s="145"/>
      <c r="BZ127" s="145"/>
      <c r="CA127" s="145"/>
    </row>
    <row r="128" spans="1:79" s="19" customFormat="1" ht="15" customHeight="1" x14ac:dyDescent="0.2">
      <c r="A128" s="155"/>
      <c r="B128" s="65" t="s">
        <v>312</v>
      </c>
      <c r="C128" s="73">
        <v>2</v>
      </c>
      <c r="D128" s="80">
        <f t="shared" si="12"/>
        <v>2</v>
      </c>
      <c r="E128" s="81">
        <f t="shared" si="12"/>
        <v>2</v>
      </c>
      <c r="F128" s="81">
        <f t="shared" si="12"/>
        <v>2</v>
      </c>
      <c r="G128" s="81">
        <f t="shared" si="12"/>
        <v>2</v>
      </c>
      <c r="H128" s="81">
        <f t="shared" si="12"/>
        <v>2</v>
      </c>
      <c r="I128" s="81">
        <f t="shared" si="12"/>
        <v>2</v>
      </c>
      <c r="J128" s="81">
        <f t="shared" si="12"/>
        <v>2</v>
      </c>
      <c r="K128" s="258">
        <v>4</v>
      </c>
      <c r="L128" s="72"/>
      <c r="M128" s="47">
        <f t="shared" si="8"/>
        <v>4</v>
      </c>
      <c r="N128" s="66" t="s">
        <v>10</v>
      </c>
      <c r="O128" s="72"/>
      <c r="P128" s="195" t="s">
        <v>285</v>
      </c>
      <c r="Q128" s="259" t="s">
        <v>272</v>
      </c>
      <c r="R128" s="31" t="s">
        <v>273</v>
      </c>
      <c r="S128" s="40" t="s">
        <v>27</v>
      </c>
      <c r="T128" s="62"/>
      <c r="U128" s="62"/>
      <c r="V128" s="23" t="s">
        <v>4</v>
      </c>
      <c r="W128" s="28"/>
      <c r="X128" s="14"/>
      <c r="Y128" s="28" t="s">
        <v>50</v>
      </c>
      <c r="Z128" s="14"/>
      <c r="AA128" s="21"/>
      <c r="AB128" s="21"/>
      <c r="AC128" s="21"/>
      <c r="AD128" s="21"/>
      <c r="AE128" s="23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5"/>
      <c r="BY128" s="145"/>
      <c r="BZ128" s="145"/>
      <c r="CA128" s="145"/>
    </row>
    <row r="129" spans="1:79" s="19" customFormat="1" ht="15" customHeight="1" x14ac:dyDescent="0.2">
      <c r="A129" s="155"/>
      <c r="B129" s="17"/>
      <c r="C129" s="73">
        <v>2</v>
      </c>
      <c r="D129" s="80">
        <f t="shared" si="12"/>
        <v>2</v>
      </c>
      <c r="E129" s="81">
        <f t="shared" si="12"/>
        <v>2</v>
      </c>
      <c r="F129" s="81">
        <f t="shared" si="12"/>
        <v>2</v>
      </c>
      <c r="G129" s="81">
        <f t="shared" si="12"/>
        <v>2</v>
      </c>
      <c r="H129" s="81">
        <f t="shared" si="12"/>
        <v>2</v>
      </c>
      <c r="I129" s="81">
        <f t="shared" si="12"/>
        <v>2</v>
      </c>
      <c r="J129" s="81">
        <f t="shared" si="12"/>
        <v>2</v>
      </c>
      <c r="K129" s="258">
        <v>1</v>
      </c>
      <c r="L129" s="72"/>
      <c r="M129" s="47">
        <f t="shared" si="8"/>
        <v>1</v>
      </c>
      <c r="N129" s="66" t="s">
        <v>10</v>
      </c>
      <c r="O129" s="72"/>
      <c r="P129" s="195" t="s">
        <v>285</v>
      </c>
      <c r="Q129" s="33"/>
      <c r="R129" s="31" t="s">
        <v>107</v>
      </c>
      <c r="S129" s="40" t="s">
        <v>27</v>
      </c>
      <c r="T129" s="62"/>
      <c r="U129" s="62"/>
      <c r="V129" s="23" t="s">
        <v>4</v>
      </c>
      <c r="W129" s="28"/>
      <c r="X129" s="14"/>
      <c r="Y129" s="28" t="s">
        <v>311</v>
      </c>
      <c r="Z129" s="14"/>
      <c r="AA129" s="21"/>
      <c r="AB129" s="21"/>
      <c r="AC129" s="21"/>
      <c r="AD129" s="21"/>
      <c r="AE129" s="23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5"/>
      <c r="BY129" s="145"/>
      <c r="BZ129" s="145"/>
      <c r="CA129" s="145"/>
    </row>
    <row r="130" spans="1:79" s="19" customFormat="1" ht="15" customHeight="1" x14ac:dyDescent="0.2">
      <c r="A130" s="155"/>
      <c r="B130" s="17"/>
      <c r="C130" s="73">
        <v>2</v>
      </c>
      <c r="D130" s="80">
        <f t="shared" si="12"/>
        <v>2</v>
      </c>
      <c r="E130" s="81">
        <f t="shared" si="12"/>
        <v>2</v>
      </c>
      <c r="F130" s="81">
        <f t="shared" si="12"/>
        <v>2</v>
      </c>
      <c r="G130" s="81">
        <f t="shared" si="12"/>
        <v>2</v>
      </c>
      <c r="H130" s="81">
        <f t="shared" si="12"/>
        <v>2</v>
      </c>
      <c r="I130" s="81">
        <f t="shared" si="12"/>
        <v>2</v>
      </c>
      <c r="J130" s="81">
        <f t="shared" si="12"/>
        <v>2</v>
      </c>
      <c r="K130" s="258">
        <v>1</v>
      </c>
      <c r="L130" s="72"/>
      <c r="M130" s="47">
        <f t="shared" si="8"/>
        <v>1</v>
      </c>
      <c r="N130" s="66" t="s">
        <v>10</v>
      </c>
      <c r="O130" s="72"/>
      <c r="P130" s="195" t="s">
        <v>280</v>
      </c>
      <c r="Q130" s="33"/>
      <c r="R130" s="31" t="s">
        <v>274</v>
      </c>
      <c r="S130" s="40" t="s">
        <v>27</v>
      </c>
      <c r="T130" s="62"/>
      <c r="U130" s="62"/>
      <c r="V130" s="23" t="s">
        <v>4</v>
      </c>
      <c r="W130" s="28"/>
      <c r="X130" s="14"/>
      <c r="Y130" s="28" t="s">
        <v>311</v>
      </c>
      <c r="Z130" s="14"/>
      <c r="AA130" s="21"/>
      <c r="AB130" s="21"/>
      <c r="AC130" s="21"/>
      <c r="AD130" s="21"/>
      <c r="AE130" s="23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</row>
    <row r="131" spans="1:79" s="19" customFormat="1" ht="15" customHeight="1" x14ac:dyDescent="0.2">
      <c r="A131" s="173" t="s">
        <v>298</v>
      </c>
      <c r="B131" s="65" t="s">
        <v>310</v>
      </c>
      <c r="C131" s="73">
        <v>1</v>
      </c>
      <c r="D131" s="80">
        <f t="shared" ref="D131:J145" si="13">$C131</f>
        <v>1</v>
      </c>
      <c r="E131" s="81">
        <f t="shared" si="13"/>
        <v>1</v>
      </c>
      <c r="F131" s="81">
        <f t="shared" si="13"/>
        <v>1</v>
      </c>
      <c r="G131" s="81">
        <f t="shared" si="13"/>
        <v>1</v>
      </c>
      <c r="H131" s="81">
        <f t="shared" si="13"/>
        <v>1</v>
      </c>
      <c r="I131" s="81">
        <f t="shared" si="13"/>
        <v>1</v>
      </c>
      <c r="J131" s="81">
        <f t="shared" si="13"/>
        <v>1</v>
      </c>
      <c r="K131" s="258">
        <v>1</v>
      </c>
      <c r="L131" s="72"/>
      <c r="M131" s="47">
        <f t="shared" si="8"/>
        <v>1</v>
      </c>
      <c r="N131" s="66" t="s">
        <v>10</v>
      </c>
      <c r="O131" s="72"/>
      <c r="P131" s="195"/>
      <c r="Q131" s="260" t="s">
        <v>118</v>
      </c>
      <c r="R131" s="34" t="s">
        <v>275</v>
      </c>
      <c r="S131" s="40" t="s">
        <v>24</v>
      </c>
      <c r="T131" s="62"/>
      <c r="U131" s="62"/>
      <c r="V131" s="23" t="s">
        <v>4</v>
      </c>
      <c r="W131" s="28"/>
      <c r="X131" s="14"/>
      <c r="Y131" s="28" t="s">
        <v>293</v>
      </c>
      <c r="Z131" s="14"/>
      <c r="AA131" s="21"/>
      <c r="AB131" s="21"/>
      <c r="AC131" s="21"/>
      <c r="AD131" s="21"/>
      <c r="AE131" s="23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</row>
    <row r="132" spans="1:79" s="19" customFormat="1" ht="15" customHeight="1" x14ac:dyDescent="0.2">
      <c r="A132" s="155"/>
      <c r="B132" s="65" t="s">
        <v>233</v>
      </c>
      <c r="C132" s="73">
        <v>2</v>
      </c>
      <c r="D132" s="80">
        <f t="shared" si="13"/>
        <v>2</v>
      </c>
      <c r="E132" s="81">
        <f t="shared" si="13"/>
        <v>2</v>
      </c>
      <c r="F132" s="81">
        <f t="shared" si="13"/>
        <v>2</v>
      </c>
      <c r="G132" s="81">
        <f t="shared" si="13"/>
        <v>2</v>
      </c>
      <c r="H132" s="81">
        <f t="shared" si="13"/>
        <v>2</v>
      </c>
      <c r="I132" s="81">
        <f t="shared" si="13"/>
        <v>2</v>
      </c>
      <c r="J132" s="81">
        <f t="shared" si="13"/>
        <v>2</v>
      </c>
      <c r="K132" s="258">
        <v>1</v>
      </c>
      <c r="L132" s="72"/>
      <c r="M132" s="47">
        <f t="shared" si="8"/>
        <v>1</v>
      </c>
      <c r="N132" s="66" t="s">
        <v>10</v>
      </c>
      <c r="O132" s="72"/>
      <c r="P132" s="195" t="s">
        <v>281</v>
      </c>
      <c r="Q132" s="259" t="s">
        <v>147</v>
      </c>
      <c r="R132" s="31" t="s">
        <v>108</v>
      </c>
      <c r="S132" s="40" t="s">
        <v>27</v>
      </c>
      <c r="T132" s="62"/>
      <c r="U132" s="62"/>
      <c r="V132" s="23" t="s">
        <v>4</v>
      </c>
      <c r="W132" s="28"/>
      <c r="X132" s="14"/>
      <c r="Y132" s="28" t="s">
        <v>85</v>
      </c>
      <c r="Z132" s="14"/>
      <c r="AA132" s="21"/>
      <c r="AB132" s="21"/>
      <c r="AC132" s="21"/>
      <c r="AD132" s="21"/>
      <c r="AE132" s="23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</row>
    <row r="133" spans="1:79" s="19" customFormat="1" ht="15" customHeight="1" x14ac:dyDescent="0.2">
      <c r="A133" s="155"/>
      <c r="B133" s="17" t="s">
        <v>230</v>
      </c>
      <c r="C133" s="73">
        <v>3</v>
      </c>
      <c r="D133" s="80">
        <f t="shared" si="13"/>
        <v>3</v>
      </c>
      <c r="E133" s="81">
        <f t="shared" si="13"/>
        <v>3</v>
      </c>
      <c r="F133" s="81">
        <f t="shared" si="13"/>
        <v>3</v>
      </c>
      <c r="G133" s="81">
        <f t="shared" si="13"/>
        <v>3</v>
      </c>
      <c r="H133" s="81">
        <f t="shared" si="13"/>
        <v>3</v>
      </c>
      <c r="I133" s="81">
        <f t="shared" si="13"/>
        <v>3</v>
      </c>
      <c r="J133" s="81">
        <f t="shared" si="13"/>
        <v>3</v>
      </c>
      <c r="K133" s="258">
        <v>2</v>
      </c>
      <c r="L133" s="72"/>
      <c r="M133" s="47">
        <f t="shared" si="8"/>
        <v>2</v>
      </c>
      <c r="N133" s="66" t="s">
        <v>10</v>
      </c>
      <c r="O133" s="72"/>
      <c r="P133" s="195" t="s">
        <v>280</v>
      </c>
      <c r="Q133" s="259" t="s">
        <v>276</v>
      </c>
      <c r="R133" s="261" t="s">
        <v>277</v>
      </c>
      <c r="S133" s="40" t="s">
        <v>11</v>
      </c>
      <c r="T133" s="62"/>
      <c r="U133" s="62"/>
      <c r="V133" s="23" t="s">
        <v>0</v>
      </c>
      <c r="W133" s="28"/>
      <c r="X133" s="14"/>
      <c r="Y133" s="28"/>
      <c r="Z133" s="14"/>
      <c r="AA133" s="21"/>
      <c r="AB133" s="21"/>
      <c r="AC133" s="21"/>
      <c r="AD133" s="21"/>
      <c r="AE133" s="23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</row>
    <row r="134" spans="1:79" s="19" customFormat="1" ht="15" customHeight="1" x14ac:dyDescent="0.2">
      <c r="A134" s="155" t="s">
        <v>314</v>
      </c>
      <c r="B134" s="17" t="s">
        <v>230</v>
      </c>
      <c r="C134" s="73">
        <v>3</v>
      </c>
      <c r="D134" s="80">
        <f t="shared" si="13"/>
        <v>3</v>
      </c>
      <c r="E134" s="81">
        <f t="shared" si="13"/>
        <v>3</v>
      </c>
      <c r="F134" s="81">
        <f t="shared" si="13"/>
        <v>3</v>
      </c>
      <c r="G134" s="81">
        <f t="shared" si="13"/>
        <v>3</v>
      </c>
      <c r="H134" s="81">
        <f t="shared" si="13"/>
        <v>3</v>
      </c>
      <c r="I134" s="81">
        <f t="shared" si="13"/>
        <v>3</v>
      </c>
      <c r="J134" s="81">
        <f t="shared" si="13"/>
        <v>3</v>
      </c>
      <c r="K134" s="258">
        <v>4</v>
      </c>
      <c r="L134" s="72"/>
      <c r="M134" s="47">
        <f t="shared" si="8"/>
        <v>4</v>
      </c>
      <c r="N134" s="66" t="s">
        <v>10</v>
      </c>
      <c r="O134" s="72"/>
      <c r="P134" s="195" t="s">
        <v>281</v>
      </c>
      <c r="Q134" s="259" t="s">
        <v>300</v>
      </c>
      <c r="R134" s="261" t="s">
        <v>301</v>
      </c>
      <c r="S134" s="40" t="s">
        <v>27</v>
      </c>
      <c r="T134" s="62"/>
      <c r="U134" s="62"/>
      <c r="V134" s="23" t="s">
        <v>4</v>
      </c>
      <c r="W134" s="28"/>
      <c r="X134" s="14"/>
      <c r="Y134" s="28" t="s">
        <v>85</v>
      </c>
      <c r="Z134" s="14"/>
      <c r="AA134" s="21"/>
      <c r="AB134" s="21"/>
      <c r="AC134" s="21"/>
      <c r="AD134" s="21"/>
      <c r="AE134" s="23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</row>
    <row r="135" spans="1:79" s="19" customFormat="1" ht="15" customHeight="1" x14ac:dyDescent="0.2">
      <c r="A135" s="155"/>
      <c r="B135" s="17"/>
      <c r="C135" s="73">
        <v>4</v>
      </c>
      <c r="D135" s="80">
        <f t="shared" si="13"/>
        <v>4</v>
      </c>
      <c r="E135" s="81">
        <f t="shared" si="13"/>
        <v>4</v>
      </c>
      <c r="F135" s="81">
        <f t="shared" si="13"/>
        <v>4</v>
      </c>
      <c r="G135" s="81">
        <f t="shared" si="13"/>
        <v>4</v>
      </c>
      <c r="H135" s="81">
        <f t="shared" si="13"/>
        <v>4</v>
      </c>
      <c r="I135" s="81">
        <f t="shared" si="13"/>
        <v>4</v>
      </c>
      <c r="J135" s="81">
        <f t="shared" si="13"/>
        <v>4</v>
      </c>
      <c r="K135" s="258">
        <v>2</v>
      </c>
      <c r="L135" s="72">
        <v>2</v>
      </c>
      <c r="M135" s="47">
        <f t="shared" si="8"/>
        <v>4</v>
      </c>
      <c r="N135" s="66" t="s">
        <v>10</v>
      </c>
      <c r="O135" s="72"/>
      <c r="P135" s="195" t="s">
        <v>305</v>
      </c>
      <c r="Q135" s="259" t="s">
        <v>306</v>
      </c>
      <c r="R135" s="272" t="s">
        <v>304</v>
      </c>
      <c r="S135" s="40" t="s">
        <v>11</v>
      </c>
      <c r="T135" s="62"/>
      <c r="U135" s="62"/>
      <c r="V135" s="23" t="s">
        <v>0</v>
      </c>
      <c r="W135" s="28"/>
      <c r="X135" s="14"/>
      <c r="Y135" s="28"/>
      <c r="Z135" s="14"/>
      <c r="AA135" s="21"/>
      <c r="AB135" s="21"/>
      <c r="AC135" s="21"/>
      <c r="AD135" s="21"/>
      <c r="AE135" s="23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</row>
    <row r="136" spans="1:79" s="19" customFormat="1" ht="12.75" customHeight="1" x14ac:dyDescent="0.2">
      <c r="A136" s="155" t="s">
        <v>314</v>
      </c>
      <c r="B136" s="17" t="s">
        <v>230</v>
      </c>
      <c r="C136" s="73">
        <v>3</v>
      </c>
      <c r="D136" s="80">
        <f t="shared" si="13"/>
        <v>3</v>
      </c>
      <c r="E136" s="81">
        <f t="shared" si="13"/>
        <v>3</v>
      </c>
      <c r="F136" s="81">
        <f t="shared" si="13"/>
        <v>3</v>
      </c>
      <c r="G136" s="81">
        <f t="shared" si="13"/>
        <v>3</v>
      </c>
      <c r="H136" s="81">
        <f t="shared" si="13"/>
        <v>3</v>
      </c>
      <c r="I136" s="81">
        <f t="shared" si="13"/>
        <v>3</v>
      </c>
      <c r="J136" s="81">
        <f t="shared" si="13"/>
        <v>3</v>
      </c>
      <c r="K136" s="258">
        <v>2</v>
      </c>
      <c r="L136" s="72"/>
      <c r="M136" s="47">
        <f t="shared" si="8"/>
        <v>2</v>
      </c>
      <c r="N136" s="66" t="s">
        <v>10</v>
      </c>
      <c r="O136" s="72"/>
      <c r="P136" s="195" t="s">
        <v>280</v>
      </c>
      <c r="Q136" s="259" t="s">
        <v>302</v>
      </c>
      <c r="R136" s="261" t="s">
        <v>303</v>
      </c>
      <c r="S136" s="40" t="s">
        <v>27</v>
      </c>
      <c r="T136" s="42">
        <v>75</v>
      </c>
      <c r="U136" s="42">
        <v>0</v>
      </c>
      <c r="V136" s="23" t="s">
        <v>4</v>
      </c>
      <c r="W136" s="28" t="s">
        <v>68</v>
      </c>
      <c r="X136" s="28" t="s">
        <v>68</v>
      </c>
      <c r="Y136" s="28" t="s">
        <v>85</v>
      </c>
      <c r="Z136" s="28"/>
      <c r="AA136" s="21"/>
      <c r="AB136" s="21"/>
      <c r="AC136" s="21"/>
      <c r="AD136" s="21"/>
      <c r="AE136" s="23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</row>
    <row r="137" spans="1:79" s="19" customFormat="1" ht="12.75" customHeight="1" x14ac:dyDescent="0.2">
      <c r="A137" s="155"/>
      <c r="B137" s="17"/>
      <c r="C137" s="73">
        <v>2</v>
      </c>
      <c r="D137" s="80">
        <f t="shared" si="13"/>
        <v>2</v>
      </c>
      <c r="E137" s="81">
        <f t="shared" si="13"/>
        <v>2</v>
      </c>
      <c r="F137" s="81">
        <f t="shared" si="13"/>
        <v>2</v>
      </c>
      <c r="G137" s="81">
        <f t="shared" si="13"/>
        <v>2</v>
      </c>
      <c r="H137" s="81">
        <f t="shared" si="13"/>
        <v>2</v>
      </c>
      <c r="I137" s="81">
        <f t="shared" si="13"/>
        <v>2</v>
      </c>
      <c r="J137" s="81">
        <f t="shared" si="13"/>
        <v>2</v>
      </c>
      <c r="K137" s="258">
        <v>1</v>
      </c>
      <c r="L137" s="72"/>
      <c r="M137" s="47">
        <f t="shared" si="8"/>
        <v>1</v>
      </c>
      <c r="N137" s="66" t="s">
        <v>10</v>
      </c>
      <c r="O137" s="72"/>
      <c r="P137" s="195" t="s">
        <v>285</v>
      </c>
      <c r="Q137" s="259"/>
      <c r="R137" s="31" t="s">
        <v>109</v>
      </c>
      <c r="S137" s="40" t="s">
        <v>27</v>
      </c>
      <c r="T137" s="42">
        <v>0</v>
      </c>
      <c r="U137" s="42">
        <v>0</v>
      </c>
      <c r="V137" s="23" t="s">
        <v>4</v>
      </c>
      <c r="W137" s="28" t="s">
        <v>68</v>
      </c>
      <c r="X137" s="28"/>
      <c r="Y137" s="28" t="s">
        <v>311</v>
      </c>
      <c r="Z137" s="28"/>
      <c r="AA137" s="21"/>
      <c r="AB137" s="21"/>
      <c r="AC137" s="21"/>
      <c r="AD137" s="21"/>
      <c r="AE137" s="23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5"/>
      <c r="BY137" s="145"/>
      <c r="BZ137" s="145"/>
      <c r="CA137" s="145"/>
    </row>
    <row r="138" spans="1:79" s="19" customFormat="1" ht="12.75" customHeight="1" x14ac:dyDescent="0.2">
      <c r="A138" s="155"/>
      <c r="B138" s="17"/>
      <c r="C138" s="73">
        <v>2</v>
      </c>
      <c r="D138" s="80">
        <f t="shared" si="13"/>
        <v>2</v>
      </c>
      <c r="E138" s="81">
        <f t="shared" si="13"/>
        <v>2</v>
      </c>
      <c r="F138" s="81">
        <f t="shared" si="13"/>
        <v>2</v>
      </c>
      <c r="G138" s="81">
        <f t="shared" si="13"/>
        <v>2</v>
      </c>
      <c r="H138" s="81">
        <f t="shared" si="13"/>
        <v>2</v>
      </c>
      <c r="I138" s="81">
        <f t="shared" si="13"/>
        <v>2</v>
      </c>
      <c r="J138" s="81">
        <f t="shared" si="13"/>
        <v>2</v>
      </c>
      <c r="K138" s="258">
        <v>1</v>
      </c>
      <c r="L138" s="72"/>
      <c r="M138" s="47">
        <f t="shared" si="8"/>
        <v>1</v>
      </c>
      <c r="N138" s="66" t="s">
        <v>10</v>
      </c>
      <c r="O138" s="72"/>
      <c r="P138" s="195" t="s">
        <v>280</v>
      </c>
      <c r="Q138" s="259"/>
      <c r="R138" s="31" t="s">
        <v>278</v>
      </c>
      <c r="S138" s="40" t="s">
        <v>27</v>
      </c>
      <c r="T138" s="42">
        <v>0</v>
      </c>
      <c r="U138" s="42">
        <v>0</v>
      </c>
      <c r="V138" s="23" t="s">
        <v>4</v>
      </c>
      <c r="W138" s="28" t="s">
        <v>68</v>
      </c>
      <c r="X138" s="28"/>
      <c r="Y138" s="28" t="s">
        <v>311</v>
      </c>
      <c r="Z138" s="28"/>
      <c r="AA138" s="21"/>
      <c r="AB138" s="21"/>
      <c r="AC138" s="21"/>
      <c r="AD138" s="21"/>
      <c r="AE138" s="23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</row>
    <row r="139" spans="1:79" s="19" customFormat="1" ht="12.75" customHeight="1" x14ac:dyDescent="0.2">
      <c r="A139" s="155"/>
      <c r="B139" s="17"/>
      <c r="C139" s="73">
        <v>2</v>
      </c>
      <c r="D139" s="80">
        <f t="shared" si="13"/>
        <v>2</v>
      </c>
      <c r="E139" s="81">
        <f t="shared" si="13"/>
        <v>2</v>
      </c>
      <c r="F139" s="81">
        <f t="shared" si="13"/>
        <v>2</v>
      </c>
      <c r="G139" s="81">
        <f t="shared" si="13"/>
        <v>2</v>
      </c>
      <c r="H139" s="81">
        <f t="shared" si="13"/>
        <v>2</v>
      </c>
      <c r="I139" s="81">
        <f t="shared" si="13"/>
        <v>2</v>
      </c>
      <c r="J139" s="81">
        <f t="shared" si="13"/>
        <v>2</v>
      </c>
      <c r="K139" s="258">
        <v>1</v>
      </c>
      <c r="L139" s="72"/>
      <c r="M139" s="47">
        <f t="shared" si="8"/>
        <v>1</v>
      </c>
      <c r="N139" s="66" t="s">
        <v>10</v>
      </c>
      <c r="O139" s="72"/>
      <c r="P139" s="195" t="s">
        <v>285</v>
      </c>
      <c r="Q139" s="33"/>
      <c r="R139" s="31" t="s">
        <v>107</v>
      </c>
      <c r="S139" s="40" t="s">
        <v>27</v>
      </c>
      <c r="T139" s="42">
        <v>100</v>
      </c>
      <c r="U139" s="42">
        <v>0</v>
      </c>
      <c r="V139" s="23" t="s">
        <v>4</v>
      </c>
      <c r="W139" s="28" t="s">
        <v>68</v>
      </c>
      <c r="X139" s="28"/>
      <c r="Y139" s="28" t="s">
        <v>311</v>
      </c>
      <c r="Z139" s="28"/>
      <c r="AA139" s="21"/>
      <c r="AB139" s="21"/>
      <c r="AC139" s="21"/>
      <c r="AD139" s="21"/>
      <c r="AE139" s="23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</row>
    <row r="140" spans="1:79" s="19" customFormat="1" ht="12.75" customHeight="1" x14ac:dyDescent="0.2">
      <c r="A140" s="155"/>
      <c r="B140" s="17"/>
      <c r="C140" s="73">
        <v>2</v>
      </c>
      <c r="D140" s="80">
        <f t="shared" si="13"/>
        <v>2</v>
      </c>
      <c r="E140" s="81">
        <f t="shared" si="13"/>
        <v>2</v>
      </c>
      <c r="F140" s="81">
        <f t="shared" si="13"/>
        <v>2</v>
      </c>
      <c r="G140" s="81">
        <f t="shared" si="13"/>
        <v>2</v>
      </c>
      <c r="H140" s="81">
        <f t="shared" si="13"/>
        <v>2</v>
      </c>
      <c r="I140" s="81">
        <f t="shared" si="13"/>
        <v>2</v>
      </c>
      <c r="J140" s="81">
        <f t="shared" si="13"/>
        <v>2</v>
      </c>
      <c r="K140" s="258">
        <v>1</v>
      </c>
      <c r="L140" s="72"/>
      <c r="M140" s="47">
        <f t="shared" si="8"/>
        <v>1</v>
      </c>
      <c r="N140" s="66" t="s">
        <v>10</v>
      </c>
      <c r="O140" s="72"/>
      <c r="P140" s="195" t="s">
        <v>280</v>
      </c>
      <c r="Q140" s="33"/>
      <c r="R140" s="31" t="s">
        <v>278</v>
      </c>
      <c r="S140" s="40" t="s">
        <v>27</v>
      </c>
      <c r="T140" s="42">
        <v>100</v>
      </c>
      <c r="U140" s="42">
        <v>100</v>
      </c>
      <c r="V140" s="23" t="s">
        <v>4</v>
      </c>
      <c r="W140" s="28" t="s">
        <v>68</v>
      </c>
      <c r="X140" s="28"/>
      <c r="Y140" s="28" t="s">
        <v>311</v>
      </c>
      <c r="Z140" s="28"/>
      <c r="AA140" s="21"/>
      <c r="AB140" s="21"/>
      <c r="AC140" s="21"/>
      <c r="AD140" s="21"/>
      <c r="AE140" s="23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  <c r="BQ140" s="145"/>
      <c r="BR140" s="145"/>
      <c r="BS140" s="145"/>
      <c r="BT140" s="145"/>
      <c r="BU140" s="145"/>
      <c r="BV140" s="145"/>
      <c r="BW140" s="145"/>
      <c r="BX140" s="145"/>
      <c r="BY140" s="145"/>
      <c r="BZ140" s="145"/>
      <c r="CA140" s="145"/>
    </row>
    <row r="141" spans="1:79" s="19" customFormat="1" ht="12.75" customHeight="1" x14ac:dyDescent="0.2">
      <c r="A141" s="155"/>
      <c r="B141" s="17"/>
      <c r="C141" s="73">
        <v>2</v>
      </c>
      <c r="D141" s="80">
        <f t="shared" si="13"/>
        <v>2</v>
      </c>
      <c r="E141" s="81">
        <f t="shared" si="13"/>
        <v>2</v>
      </c>
      <c r="F141" s="81">
        <f t="shared" si="13"/>
        <v>2</v>
      </c>
      <c r="G141" s="81">
        <f t="shared" si="13"/>
        <v>2</v>
      </c>
      <c r="H141" s="81">
        <f t="shared" si="13"/>
        <v>2</v>
      </c>
      <c r="I141" s="81">
        <f t="shared" si="13"/>
        <v>2</v>
      </c>
      <c r="J141" s="81">
        <f t="shared" si="13"/>
        <v>2</v>
      </c>
      <c r="K141" s="258">
        <v>114</v>
      </c>
      <c r="L141" s="72"/>
      <c r="M141" s="47">
        <f t="shared" si="8"/>
        <v>114</v>
      </c>
      <c r="N141" s="66" t="s">
        <v>78</v>
      </c>
      <c r="O141" s="72"/>
      <c r="P141" s="195" t="s">
        <v>286</v>
      </c>
      <c r="Q141" s="259" t="s">
        <v>112</v>
      </c>
      <c r="R141" s="31" t="s">
        <v>110</v>
      </c>
      <c r="S141" s="40" t="s">
        <v>27</v>
      </c>
      <c r="T141" s="42">
        <v>100</v>
      </c>
      <c r="U141" s="42">
        <v>0</v>
      </c>
      <c r="V141" s="23" t="s">
        <v>0</v>
      </c>
      <c r="W141" s="28" t="s">
        <v>68</v>
      </c>
      <c r="X141" s="28"/>
      <c r="Y141" s="28"/>
      <c r="Z141" s="28"/>
      <c r="AA141" s="21"/>
      <c r="AB141" s="21"/>
      <c r="AC141" s="21"/>
      <c r="AD141" s="21"/>
      <c r="AE141" s="23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5"/>
      <c r="BY141" s="145"/>
      <c r="BZ141" s="145"/>
      <c r="CA141" s="145"/>
    </row>
    <row r="142" spans="1:79" s="19" customFormat="1" ht="12.75" customHeight="1" x14ac:dyDescent="0.2">
      <c r="A142" s="155"/>
      <c r="B142" s="25" t="s">
        <v>233</v>
      </c>
      <c r="C142" s="73">
        <v>2</v>
      </c>
      <c r="D142" s="80">
        <f t="shared" si="13"/>
        <v>2</v>
      </c>
      <c r="E142" s="81">
        <f t="shared" si="13"/>
        <v>2</v>
      </c>
      <c r="F142" s="81">
        <f t="shared" si="13"/>
        <v>2</v>
      </c>
      <c r="G142" s="81">
        <f t="shared" si="13"/>
        <v>2</v>
      </c>
      <c r="H142" s="81">
        <f t="shared" si="13"/>
        <v>2</v>
      </c>
      <c r="I142" s="81">
        <f t="shared" si="13"/>
        <v>2</v>
      </c>
      <c r="J142" s="81">
        <f t="shared" si="13"/>
        <v>2</v>
      </c>
      <c r="K142" s="258">
        <v>114</v>
      </c>
      <c r="L142" s="72"/>
      <c r="M142" s="47">
        <f t="shared" si="8"/>
        <v>114</v>
      </c>
      <c r="N142" s="66" t="s">
        <v>78</v>
      </c>
      <c r="O142" s="72"/>
      <c r="P142" s="195" t="s">
        <v>285</v>
      </c>
      <c r="Q142" s="259">
        <v>111167</v>
      </c>
      <c r="R142" s="31" t="s">
        <v>252</v>
      </c>
      <c r="S142" s="40" t="s">
        <v>27</v>
      </c>
      <c r="T142" s="42">
        <v>75</v>
      </c>
      <c r="U142" s="42">
        <v>0</v>
      </c>
      <c r="V142" s="23" t="s">
        <v>0</v>
      </c>
      <c r="W142" s="28" t="s">
        <v>68</v>
      </c>
      <c r="X142" s="28" t="s">
        <v>68</v>
      </c>
      <c r="Y142" s="28"/>
      <c r="Z142" s="28"/>
      <c r="AA142" s="21"/>
      <c r="AB142" s="21"/>
      <c r="AC142" s="21"/>
      <c r="AD142" s="21"/>
      <c r="AE142" s="23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BZ142" s="145"/>
      <c r="CA142" s="145"/>
    </row>
    <row r="143" spans="1:79" s="19" customFormat="1" ht="12.75" customHeight="1" x14ac:dyDescent="0.2">
      <c r="A143" s="155"/>
      <c r="B143" s="25" t="s">
        <v>233</v>
      </c>
      <c r="C143" s="73">
        <v>2</v>
      </c>
      <c r="D143" s="80">
        <f t="shared" si="13"/>
        <v>2</v>
      </c>
      <c r="E143" s="81">
        <f t="shared" si="13"/>
        <v>2</v>
      </c>
      <c r="F143" s="81">
        <f t="shared" si="13"/>
        <v>2</v>
      </c>
      <c r="G143" s="81">
        <f t="shared" si="13"/>
        <v>2</v>
      </c>
      <c r="H143" s="81">
        <f t="shared" si="13"/>
        <v>2</v>
      </c>
      <c r="I143" s="81">
        <f t="shared" si="13"/>
        <v>2</v>
      </c>
      <c r="J143" s="81">
        <f t="shared" si="13"/>
        <v>2</v>
      </c>
      <c r="K143" s="258">
        <v>4</v>
      </c>
      <c r="L143" s="72"/>
      <c r="M143" s="47">
        <f t="shared" si="8"/>
        <v>4</v>
      </c>
      <c r="N143" s="66" t="s">
        <v>10</v>
      </c>
      <c r="O143" s="72"/>
      <c r="P143" s="195" t="s">
        <v>289</v>
      </c>
      <c r="Q143" s="259" t="s">
        <v>270</v>
      </c>
      <c r="R143" s="31" t="s">
        <v>271</v>
      </c>
      <c r="S143" s="40" t="s">
        <v>27</v>
      </c>
      <c r="T143" s="42">
        <v>0</v>
      </c>
      <c r="U143" s="42">
        <v>0</v>
      </c>
      <c r="V143" s="23" t="s">
        <v>4</v>
      </c>
      <c r="W143" s="28" t="s">
        <v>68</v>
      </c>
      <c r="X143" s="28"/>
      <c r="Y143" s="28" t="s">
        <v>85</v>
      </c>
      <c r="Z143" s="28"/>
      <c r="AA143" s="21"/>
      <c r="AB143" s="21"/>
      <c r="AC143" s="21"/>
      <c r="AD143" s="21"/>
      <c r="AE143" s="23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BZ143" s="145"/>
      <c r="CA143" s="145"/>
    </row>
    <row r="144" spans="1:79" s="19" customFormat="1" ht="12.75" customHeight="1" x14ac:dyDescent="0.2">
      <c r="A144" s="155"/>
      <c r="B144" s="65" t="s">
        <v>312</v>
      </c>
      <c r="C144" s="73">
        <v>2</v>
      </c>
      <c r="D144" s="80">
        <f t="shared" si="13"/>
        <v>2</v>
      </c>
      <c r="E144" s="81">
        <f t="shared" si="13"/>
        <v>2</v>
      </c>
      <c r="F144" s="81">
        <f t="shared" si="13"/>
        <v>2</v>
      </c>
      <c r="G144" s="81">
        <f t="shared" si="13"/>
        <v>2</v>
      </c>
      <c r="H144" s="81">
        <f t="shared" si="13"/>
        <v>2</v>
      </c>
      <c r="I144" s="81">
        <f t="shared" si="13"/>
        <v>2</v>
      </c>
      <c r="J144" s="81">
        <f t="shared" si="13"/>
        <v>2</v>
      </c>
      <c r="K144" s="258">
        <v>2</v>
      </c>
      <c r="L144" s="72"/>
      <c r="M144" s="47">
        <f t="shared" si="8"/>
        <v>2</v>
      </c>
      <c r="N144" s="66" t="s">
        <v>10</v>
      </c>
      <c r="O144" s="72"/>
      <c r="P144" s="195" t="s">
        <v>285</v>
      </c>
      <c r="Q144" s="259" t="s">
        <v>272</v>
      </c>
      <c r="R144" s="31" t="s">
        <v>273</v>
      </c>
      <c r="S144" s="40" t="s">
        <v>27</v>
      </c>
      <c r="T144" s="42">
        <v>0</v>
      </c>
      <c r="U144" s="42">
        <v>0</v>
      </c>
      <c r="V144" s="23" t="s">
        <v>4</v>
      </c>
      <c r="W144" s="28" t="s">
        <v>68</v>
      </c>
      <c r="X144" s="28"/>
      <c r="Y144" s="28" t="s">
        <v>50</v>
      </c>
      <c r="Z144" s="28"/>
      <c r="AA144" s="21"/>
      <c r="AB144" s="21"/>
      <c r="AC144" s="21"/>
      <c r="AD144" s="21"/>
      <c r="AE144" s="23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</row>
    <row r="145" spans="1:79" s="19" customFormat="1" ht="12.75" customHeight="1" thickBot="1" x14ac:dyDescent="0.25">
      <c r="A145" s="178"/>
      <c r="B145" s="256" t="s">
        <v>230</v>
      </c>
      <c r="C145" s="175">
        <v>2</v>
      </c>
      <c r="D145" s="262">
        <f t="shared" si="13"/>
        <v>2</v>
      </c>
      <c r="E145" s="263">
        <f t="shared" si="13"/>
        <v>2</v>
      </c>
      <c r="F145" s="263">
        <f t="shared" si="13"/>
        <v>2</v>
      </c>
      <c r="G145" s="263">
        <f t="shared" si="13"/>
        <v>2</v>
      </c>
      <c r="H145" s="263">
        <f t="shared" si="13"/>
        <v>2</v>
      </c>
      <c r="I145" s="263">
        <f t="shared" si="13"/>
        <v>2</v>
      </c>
      <c r="J145" s="263">
        <f t="shared" si="13"/>
        <v>2</v>
      </c>
      <c r="K145" s="264">
        <v>4</v>
      </c>
      <c r="L145" s="265"/>
      <c r="M145" s="266">
        <f t="shared" si="8"/>
        <v>4</v>
      </c>
      <c r="N145" s="267" t="s">
        <v>10</v>
      </c>
      <c r="O145" s="265"/>
      <c r="P145" s="268" t="s">
        <v>280</v>
      </c>
      <c r="Q145" s="269" t="s">
        <v>279</v>
      </c>
      <c r="R145" s="270" t="s">
        <v>290</v>
      </c>
      <c r="S145" s="185" t="s">
        <v>11</v>
      </c>
      <c r="T145" s="187">
        <v>100</v>
      </c>
      <c r="U145" s="187">
        <v>0</v>
      </c>
      <c r="V145" s="23" t="s">
        <v>0</v>
      </c>
      <c r="W145" s="189" t="s">
        <v>68</v>
      </c>
      <c r="X145" s="189"/>
      <c r="Y145" s="14"/>
      <c r="Z145" s="28"/>
      <c r="AA145" s="21"/>
      <c r="AB145" s="21"/>
      <c r="AC145" s="21"/>
      <c r="AD145" s="21"/>
      <c r="AE145" s="23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</row>
    <row r="146" spans="1:79" ht="19.5" hidden="1" customHeight="1" x14ac:dyDescent="0.2">
      <c r="A146" s="278" t="s">
        <v>46</v>
      </c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80"/>
      <c r="AE146" s="234"/>
    </row>
    <row r="147" spans="1:79" s="54" customFormat="1" ht="15" hidden="1" customHeight="1" x14ac:dyDescent="0.2">
      <c r="A147" s="96" t="s">
        <v>32</v>
      </c>
      <c r="B147" s="44"/>
      <c r="C147" s="45">
        <v>0</v>
      </c>
      <c r="D147" s="15">
        <f t="shared" ref="D147:J171" si="14">$C147</f>
        <v>0</v>
      </c>
      <c r="E147" s="16">
        <f t="shared" si="14"/>
        <v>0</v>
      </c>
      <c r="F147" s="16">
        <f t="shared" si="14"/>
        <v>0</v>
      </c>
      <c r="G147" s="16">
        <f t="shared" si="14"/>
        <v>0</v>
      </c>
      <c r="H147" s="16">
        <f t="shared" si="14"/>
        <v>0</v>
      </c>
      <c r="I147" s="16">
        <f t="shared" si="14"/>
        <v>0</v>
      </c>
      <c r="J147" s="16">
        <f t="shared" si="14"/>
        <v>0</v>
      </c>
      <c r="K147" s="45">
        <v>1</v>
      </c>
      <c r="L147" s="46"/>
      <c r="M147" s="46"/>
      <c r="N147" s="46" t="s">
        <v>10</v>
      </c>
      <c r="O147" s="47"/>
      <c r="P147" s="47"/>
      <c r="Q147" s="48" t="s">
        <v>29</v>
      </c>
      <c r="R147" s="49" t="s">
        <v>30</v>
      </c>
      <c r="S147" s="50" t="s">
        <v>25</v>
      </c>
      <c r="T147" s="51">
        <v>100</v>
      </c>
      <c r="U147" s="51">
        <v>100</v>
      </c>
      <c r="V147" s="45" t="s">
        <v>4</v>
      </c>
      <c r="W147" s="52" t="s">
        <v>31</v>
      </c>
      <c r="X147" s="52"/>
      <c r="Y147" s="52"/>
      <c r="Z147" s="52"/>
      <c r="AA147" s="53">
        <f>1948.5*15</f>
        <v>29227.5</v>
      </c>
      <c r="AB147" s="53"/>
      <c r="AC147" s="53"/>
      <c r="AD147" s="53"/>
      <c r="AE147" s="23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</row>
    <row r="148" spans="1:79" s="19" customFormat="1" ht="12.75" hidden="1" customHeight="1" x14ac:dyDescent="0.2">
      <c r="A148" s="90"/>
      <c r="B148" s="25"/>
      <c r="C148" s="18">
        <v>1</v>
      </c>
      <c r="D148" s="15">
        <f t="shared" si="14"/>
        <v>1</v>
      </c>
      <c r="E148" s="16">
        <f t="shared" si="14"/>
        <v>1</v>
      </c>
      <c r="F148" s="16">
        <f t="shared" si="14"/>
        <v>1</v>
      </c>
      <c r="G148" s="16">
        <f t="shared" si="14"/>
        <v>1</v>
      </c>
      <c r="H148" s="16">
        <f t="shared" si="14"/>
        <v>1</v>
      </c>
      <c r="I148" s="16">
        <f t="shared" si="14"/>
        <v>1</v>
      </c>
      <c r="J148" s="16">
        <f t="shared" si="14"/>
        <v>1</v>
      </c>
      <c r="K148" s="18">
        <v>1</v>
      </c>
      <c r="L148" s="87"/>
      <c r="M148" s="87"/>
      <c r="N148" s="26" t="s">
        <v>10</v>
      </c>
      <c r="O148" s="30">
        <v>1</v>
      </c>
      <c r="P148" s="30"/>
      <c r="Q148" s="22" t="s">
        <v>33</v>
      </c>
      <c r="R148" s="37" t="s">
        <v>44</v>
      </c>
      <c r="S148" s="40" t="s">
        <v>27</v>
      </c>
      <c r="T148" s="41">
        <v>100</v>
      </c>
      <c r="U148" s="42">
        <v>100</v>
      </c>
      <c r="V148" s="23" t="s">
        <v>4</v>
      </c>
      <c r="W148" s="28" t="s">
        <v>50</v>
      </c>
      <c r="X148" s="14"/>
      <c r="Y148" s="14"/>
      <c r="Z148" s="14"/>
      <c r="AA148" s="21"/>
      <c r="AB148" s="21"/>
      <c r="AC148" s="21"/>
      <c r="AD148" s="21"/>
      <c r="AE148" s="23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</row>
    <row r="149" spans="1:79" s="19" customFormat="1" ht="12.75" hidden="1" customHeight="1" x14ac:dyDescent="0.2">
      <c r="A149" s="27"/>
      <c r="B149" s="17"/>
      <c r="C149" s="18">
        <v>1</v>
      </c>
      <c r="D149" s="15">
        <f t="shared" si="14"/>
        <v>1</v>
      </c>
      <c r="E149" s="16">
        <f t="shared" si="14"/>
        <v>1</v>
      </c>
      <c r="F149" s="16">
        <f t="shared" si="14"/>
        <v>1</v>
      </c>
      <c r="G149" s="16">
        <f t="shared" si="14"/>
        <v>1</v>
      </c>
      <c r="H149" s="16">
        <f t="shared" si="14"/>
        <v>1</v>
      </c>
      <c r="I149" s="16">
        <f t="shared" si="14"/>
        <v>1</v>
      </c>
      <c r="J149" s="16">
        <f t="shared" si="14"/>
        <v>1</v>
      </c>
      <c r="K149" s="18">
        <v>1</v>
      </c>
      <c r="L149" s="87"/>
      <c r="M149" s="87"/>
      <c r="N149" s="26" t="s">
        <v>10</v>
      </c>
      <c r="O149" s="30">
        <v>2</v>
      </c>
      <c r="P149" s="196"/>
      <c r="Q149" s="67" t="s">
        <v>34</v>
      </c>
      <c r="R149" s="35" t="s">
        <v>35</v>
      </c>
      <c r="S149" s="40" t="s">
        <v>27</v>
      </c>
      <c r="T149" s="41">
        <v>100</v>
      </c>
      <c r="U149" s="42">
        <v>90</v>
      </c>
      <c r="V149" s="23" t="s">
        <v>4</v>
      </c>
      <c r="W149" s="28" t="s">
        <v>68</v>
      </c>
      <c r="X149" s="14"/>
      <c r="Y149" s="14"/>
      <c r="Z149" s="14"/>
      <c r="AA149" s="21"/>
      <c r="AB149" s="21"/>
      <c r="AC149" s="21"/>
      <c r="AD149" s="21"/>
      <c r="AE149" s="23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BZ149" s="145"/>
      <c r="CA149" s="145"/>
    </row>
    <row r="150" spans="1:79" s="19" customFormat="1" ht="12.75" hidden="1" customHeight="1" x14ac:dyDescent="0.2">
      <c r="A150" s="90"/>
      <c r="B150" s="17"/>
      <c r="C150" s="18">
        <v>1</v>
      </c>
      <c r="D150" s="15">
        <f t="shared" si="14"/>
        <v>1</v>
      </c>
      <c r="E150" s="16">
        <f t="shared" si="14"/>
        <v>1</v>
      </c>
      <c r="F150" s="16">
        <f t="shared" si="14"/>
        <v>1</v>
      </c>
      <c r="G150" s="16">
        <f t="shared" si="14"/>
        <v>1</v>
      </c>
      <c r="H150" s="16">
        <f t="shared" si="14"/>
        <v>1</v>
      </c>
      <c r="I150" s="16">
        <f t="shared" si="14"/>
        <v>1</v>
      </c>
      <c r="J150" s="16">
        <f t="shared" si="14"/>
        <v>1</v>
      </c>
      <c r="K150" s="18">
        <v>1</v>
      </c>
      <c r="L150" s="87"/>
      <c r="M150" s="87"/>
      <c r="N150" s="26" t="s">
        <v>10</v>
      </c>
      <c r="O150" s="30">
        <v>3</v>
      </c>
      <c r="P150" s="30"/>
      <c r="Q150" s="68" t="s">
        <v>36</v>
      </c>
      <c r="R150" s="35" t="s">
        <v>37</v>
      </c>
      <c r="S150" s="40" t="s">
        <v>27</v>
      </c>
      <c r="T150" s="41">
        <v>100</v>
      </c>
      <c r="U150" s="42">
        <v>90</v>
      </c>
      <c r="V150" s="23" t="s">
        <v>4</v>
      </c>
      <c r="W150" s="28" t="s">
        <v>68</v>
      </c>
      <c r="X150" s="14"/>
      <c r="Y150" s="14"/>
      <c r="Z150" s="14"/>
      <c r="AA150" s="21"/>
      <c r="AB150" s="21"/>
      <c r="AC150" s="21"/>
      <c r="AD150" s="21"/>
      <c r="AE150" s="23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  <c r="BQ150" s="145"/>
      <c r="BR150" s="145"/>
      <c r="BS150" s="145"/>
      <c r="BT150" s="145"/>
      <c r="BU150" s="145"/>
      <c r="BV150" s="145"/>
      <c r="BW150" s="145"/>
      <c r="BX150" s="145"/>
      <c r="BY150" s="145"/>
      <c r="BZ150" s="145"/>
      <c r="CA150" s="145"/>
    </row>
    <row r="151" spans="1:79" s="19" customFormat="1" ht="12.75" hidden="1" customHeight="1" x14ac:dyDescent="0.2">
      <c r="A151" s="90"/>
      <c r="B151" s="17"/>
      <c r="C151" s="18">
        <v>1</v>
      </c>
      <c r="D151" s="15">
        <f t="shared" si="14"/>
        <v>1</v>
      </c>
      <c r="E151" s="16">
        <f t="shared" si="14"/>
        <v>1</v>
      </c>
      <c r="F151" s="16">
        <f t="shared" si="14"/>
        <v>1</v>
      </c>
      <c r="G151" s="16">
        <f t="shared" si="14"/>
        <v>1</v>
      </c>
      <c r="H151" s="16">
        <f t="shared" si="14"/>
        <v>1</v>
      </c>
      <c r="I151" s="16">
        <f t="shared" si="14"/>
        <v>1</v>
      </c>
      <c r="J151" s="16">
        <f t="shared" si="14"/>
        <v>1</v>
      </c>
      <c r="K151" s="18">
        <v>2</v>
      </c>
      <c r="L151" s="87"/>
      <c r="M151" s="87"/>
      <c r="N151" s="26" t="s">
        <v>10</v>
      </c>
      <c r="O151" s="30">
        <v>4</v>
      </c>
      <c r="P151" s="196"/>
      <c r="Q151" s="67" t="s">
        <v>38</v>
      </c>
      <c r="R151" s="35" t="s">
        <v>39</v>
      </c>
      <c r="S151" s="40" t="s">
        <v>27</v>
      </c>
      <c r="T151" s="41">
        <v>100</v>
      </c>
      <c r="U151" s="42">
        <v>90</v>
      </c>
      <c r="V151" s="23" t="s">
        <v>4</v>
      </c>
      <c r="W151" s="28" t="s">
        <v>68</v>
      </c>
      <c r="X151" s="14"/>
      <c r="Y151" s="14"/>
      <c r="Z151" s="14"/>
      <c r="AA151" s="21"/>
      <c r="AB151" s="21"/>
      <c r="AC151" s="21"/>
      <c r="AD151" s="21"/>
      <c r="AE151" s="23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145"/>
      <c r="BR151" s="145"/>
      <c r="BS151" s="145"/>
      <c r="BT151" s="145"/>
      <c r="BU151" s="145"/>
      <c r="BV151" s="145"/>
      <c r="BW151" s="145"/>
      <c r="BX151" s="145"/>
      <c r="BY151" s="145"/>
      <c r="BZ151" s="145"/>
      <c r="CA151" s="145"/>
    </row>
    <row r="152" spans="1:79" s="19" customFormat="1" ht="12.75" hidden="1" customHeight="1" x14ac:dyDescent="0.2">
      <c r="A152" s="90"/>
      <c r="B152" s="17" t="s">
        <v>51</v>
      </c>
      <c r="C152" s="18">
        <v>1</v>
      </c>
      <c r="D152" s="15">
        <f t="shared" si="14"/>
        <v>1</v>
      </c>
      <c r="E152" s="16">
        <f t="shared" si="14"/>
        <v>1</v>
      </c>
      <c r="F152" s="16">
        <f t="shared" si="14"/>
        <v>1</v>
      </c>
      <c r="G152" s="16">
        <f t="shared" si="14"/>
        <v>1</v>
      </c>
      <c r="H152" s="16">
        <f t="shared" si="14"/>
        <v>1</v>
      </c>
      <c r="I152" s="16">
        <f t="shared" si="14"/>
        <v>1</v>
      </c>
      <c r="J152" s="16">
        <f t="shared" si="14"/>
        <v>1</v>
      </c>
      <c r="K152" s="18">
        <v>1</v>
      </c>
      <c r="L152" s="87"/>
      <c r="M152" s="87"/>
      <c r="N152" s="26" t="s">
        <v>10</v>
      </c>
      <c r="O152" s="30">
        <v>5</v>
      </c>
      <c r="P152" s="196"/>
      <c r="Q152" s="67" t="s">
        <v>40</v>
      </c>
      <c r="R152" s="35" t="s">
        <v>41</v>
      </c>
      <c r="S152" s="40" t="s">
        <v>27</v>
      </c>
      <c r="T152" s="41">
        <v>100</v>
      </c>
      <c r="U152" s="42">
        <v>0</v>
      </c>
      <c r="V152" s="23" t="s">
        <v>0</v>
      </c>
      <c r="W152" s="28" t="s">
        <v>68</v>
      </c>
      <c r="X152" s="14"/>
      <c r="Y152" s="14"/>
      <c r="Z152" s="14"/>
      <c r="AA152" s="21"/>
      <c r="AB152" s="21"/>
      <c r="AC152" s="21"/>
      <c r="AD152" s="21"/>
      <c r="AE152" s="23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5"/>
      <c r="BS152" s="145"/>
      <c r="BT152" s="145"/>
      <c r="BU152" s="145"/>
      <c r="BV152" s="145"/>
      <c r="BW152" s="145"/>
      <c r="BX152" s="145"/>
      <c r="BY152" s="145"/>
      <c r="BZ152" s="145"/>
      <c r="CA152" s="145"/>
    </row>
    <row r="153" spans="1:79" s="19" customFormat="1" ht="12.75" hidden="1" customHeight="1" x14ac:dyDescent="0.2">
      <c r="A153" s="27"/>
      <c r="B153" s="25" t="s">
        <v>43</v>
      </c>
      <c r="C153" s="18">
        <v>1</v>
      </c>
      <c r="D153" s="15">
        <f t="shared" si="14"/>
        <v>1</v>
      </c>
      <c r="E153" s="16">
        <f t="shared" si="14"/>
        <v>1</v>
      </c>
      <c r="F153" s="16">
        <f t="shared" si="14"/>
        <v>1</v>
      </c>
      <c r="G153" s="16">
        <f t="shared" si="14"/>
        <v>1</v>
      </c>
      <c r="H153" s="16">
        <f t="shared" si="14"/>
        <v>1</v>
      </c>
      <c r="I153" s="16">
        <f t="shared" si="14"/>
        <v>1</v>
      </c>
      <c r="J153" s="16">
        <f t="shared" si="14"/>
        <v>1</v>
      </c>
      <c r="K153" s="18">
        <v>9</v>
      </c>
      <c r="L153" s="87"/>
      <c r="M153" s="87"/>
      <c r="N153" s="26" t="s">
        <v>10</v>
      </c>
      <c r="O153" s="30">
        <v>6</v>
      </c>
      <c r="P153" s="196"/>
      <c r="Q153" s="33"/>
      <c r="R153" s="35" t="s">
        <v>42</v>
      </c>
      <c r="S153" s="40" t="s">
        <v>11</v>
      </c>
      <c r="T153" s="41">
        <v>100</v>
      </c>
      <c r="U153" s="42">
        <v>0</v>
      </c>
      <c r="V153" s="23" t="s">
        <v>0</v>
      </c>
      <c r="W153" s="14"/>
      <c r="X153" s="14"/>
      <c r="Y153" s="14"/>
      <c r="Z153" s="14"/>
      <c r="AA153" s="21"/>
      <c r="AB153" s="21"/>
      <c r="AC153" s="21"/>
      <c r="AD153" s="21"/>
      <c r="AE153" s="23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/>
      <c r="BS153" s="145"/>
      <c r="BT153" s="145"/>
      <c r="BU153" s="145"/>
      <c r="BV153" s="145"/>
      <c r="BW153" s="145"/>
      <c r="BX153" s="145"/>
      <c r="BY153" s="145"/>
      <c r="BZ153" s="145"/>
      <c r="CA153" s="145"/>
    </row>
    <row r="154" spans="1:79" s="70" customFormat="1" ht="15" hidden="1" customHeight="1" x14ac:dyDescent="0.2">
      <c r="A154" s="96" t="s">
        <v>32</v>
      </c>
      <c r="B154" s="44" t="s">
        <v>48</v>
      </c>
      <c r="C154" s="45">
        <v>0</v>
      </c>
      <c r="D154" s="15">
        <f t="shared" si="14"/>
        <v>0</v>
      </c>
      <c r="E154" s="16">
        <f t="shared" si="14"/>
        <v>0</v>
      </c>
      <c r="F154" s="16">
        <f t="shared" si="14"/>
        <v>0</v>
      </c>
      <c r="G154" s="16">
        <f t="shared" si="14"/>
        <v>0</v>
      </c>
      <c r="H154" s="16">
        <f t="shared" si="14"/>
        <v>0</v>
      </c>
      <c r="I154" s="16">
        <f t="shared" si="14"/>
        <v>0</v>
      </c>
      <c r="J154" s="16">
        <f t="shared" si="14"/>
        <v>0</v>
      </c>
      <c r="K154" s="45"/>
      <c r="L154" s="46"/>
      <c r="M154" s="46"/>
      <c r="N154" s="60" t="s">
        <v>10</v>
      </c>
      <c r="O154" s="47"/>
      <c r="P154" s="194"/>
      <c r="Q154" s="69" t="s">
        <v>47</v>
      </c>
      <c r="R154" s="75" t="s">
        <v>49</v>
      </c>
      <c r="S154" s="61" t="s">
        <v>24</v>
      </c>
      <c r="T154" s="51">
        <v>100</v>
      </c>
      <c r="U154" s="62">
        <v>100</v>
      </c>
      <c r="V154" s="59" t="s">
        <v>4</v>
      </c>
      <c r="W154" s="52" t="s">
        <v>50</v>
      </c>
      <c r="X154" s="52" t="s">
        <v>68</v>
      </c>
      <c r="Y154" s="52"/>
      <c r="Z154" s="52"/>
      <c r="AA154" s="63"/>
      <c r="AB154" s="63"/>
      <c r="AC154" s="63"/>
      <c r="AD154" s="63"/>
      <c r="AE154" s="23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</row>
    <row r="155" spans="1:79" s="19" customFormat="1" ht="12.75" hidden="1" customHeight="1" x14ac:dyDescent="0.2">
      <c r="A155" s="90"/>
      <c r="B155" s="17"/>
      <c r="C155" s="18">
        <v>1</v>
      </c>
      <c r="D155" s="15">
        <f t="shared" si="14"/>
        <v>1</v>
      </c>
      <c r="E155" s="16">
        <f t="shared" si="14"/>
        <v>1</v>
      </c>
      <c r="F155" s="16">
        <f t="shared" si="14"/>
        <v>1</v>
      </c>
      <c r="G155" s="16">
        <f t="shared" si="14"/>
        <v>1</v>
      </c>
      <c r="H155" s="16">
        <f t="shared" si="14"/>
        <v>1</v>
      </c>
      <c r="I155" s="16">
        <f t="shared" si="14"/>
        <v>1</v>
      </c>
      <c r="J155" s="16">
        <f t="shared" si="14"/>
        <v>1</v>
      </c>
      <c r="K155" s="18">
        <v>1</v>
      </c>
      <c r="L155" s="87"/>
      <c r="M155" s="87"/>
      <c r="N155" s="26" t="s">
        <v>10</v>
      </c>
      <c r="O155" s="30" t="s">
        <v>52</v>
      </c>
      <c r="P155" s="30"/>
      <c r="Q155" s="22" t="s">
        <v>33</v>
      </c>
      <c r="R155" s="37" t="s">
        <v>44</v>
      </c>
      <c r="S155" s="40" t="s">
        <v>27</v>
      </c>
      <c r="T155" s="41">
        <v>100</v>
      </c>
      <c r="U155" s="42">
        <v>100</v>
      </c>
      <c r="V155" s="13" t="s">
        <v>4</v>
      </c>
      <c r="W155" s="28" t="s">
        <v>50</v>
      </c>
      <c r="X155" s="14"/>
      <c r="Y155" s="14"/>
      <c r="Z155" s="14"/>
      <c r="AA155" s="21"/>
      <c r="AB155" s="21"/>
      <c r="AC155" s="21"/>
      <c r="AD155" s="21"/>
      <c r="AE155" s="23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</row>
    <row r="156" spans="1:79" s="19" customFormat="1" ht="12.75" hidden="1" customHeight="1" x14ac:dyDescent="0.2">
      <c r="A156" s="90" t="s">
        <v>57</v>
      </c>
      <c r="B156" s="17" t="s">
        <v>66</v>
      </c>
      <c r="C156" s="18">
        <v>2</v>
      </c>
      <c r="D156" s="15">
        <f t="shared" si="14"/>
        <v>2</v>
      </c>
      <c r="E156" s="16">
        <f t="shared" si="14"/>
        <v>2</v>
      </c>
      <c r="F156" s="16">
        <f t="shared" si="14"/>
        <v>2</v>
      </c>
      <c r="G156" s="16">
        <f t="shared" si="14"/>
        <v>2</v>
      </c>
      <c r="H156" s="16">
        <f t="shared" si="14"/>
        <v>2</v>
      </c>
      <c r="I156" s="16">
        <f t="shared" si="14"/>
        <v>2</v>
      </c>
      <c r="J156" s="16">
        <f t="shared" si="14"/>
        <v>2</v>
      </c>
      <c r="K156" s="18">
        <v>1</v>
      </c>
      <c r="L156" s="87"/>
      <c r="M156" s="87"/>
      <c r="N156" s="26" t="s">
        <v>10</v>
      </c>
      <c r="O156" s="30" t="s">
        <v>57</v>
      </c>
      <c r="P156" s="196"/>
      <c r="Q156" s="33" t="s">
        <v>63</v>
      </c>
      <c r="R156" s="32" t="s">
        <v>64</v>
      </c>
      <c r="S156" s="40" t="s">
        <v>65</v>
      </c>
      <c r="T156" s="41">
        <v>100</v>
      </c>
      <c r="U156" s="42">
        <v>100</v>
      </c>
      <c r="V156" s="13" t="s">
        <v>0</v>
      </c>
      <c r="W156" s="28" t="s">
        <v>50</v>
      </c>
      <c r="X156" s="14"/>
      <c r="Y156" s="14"/>
      <c r="Z156" s="14"/>
      <c r="AA156" s="21"/>
      <c r="AB156" s="21"/>
      <c r="AC156" s="21"/>
      <c r="AD156" s="21"/>
      <c r="AE156" s="23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BZ156" s="145"/>
      <c r="CA156" s="145"/>
    </row>
    <row r="157" spans="1:79" s="19" customFormat="1" ht="12.75" hidden="1" customHeight="1" x14ac:dyDescent="0.2">
      <c r="A157" s="90"/>
      <c r="B157" s="17"/>
      <c r="C157" s="18">
        <v>1</v>
      </c>
      <c r="D157" s="15">
        <f t="shared" si="14"/>
        <v>1</v>
      </c>
      <c r="E157" s="16">
        <f t="shared" si="14"/>
        <v>1</v>
      </c>
      <c r="F157" s="16">
        <f t="shared" si="14"/>
        <v>1</v>
      </c>
      <c r="G157" s="16">
        <f t="shared" si="14"/>
        <v>1</v>
      </c>
      <c r="H157" s="16">
        <f t="shared" si="14"/>
        <v>1</v>
      </c>
      <c r="I157" s="16">
        <f t="shared" si="14"/>
        <v>1</v>
      </c>
      <c r="J157" s="16">
        <f t="shared" si="14"/>
        <v>1</v>
      </c>
      <c r="K157" s="18">
        <v>1</v>
      </c>
      <c r="L157" s="87"/>
      <c r="M157" s="87"/>
      <c r="N157" s="26" t="s">
        <v>10</v>
      </c>
      <c r="O157" s="30">
        <v>1</v>
      </c>
      <c r="P157" s="196"/>
      <c r="Q157" s="33" t="s">
        <v>53</v>
      </c>
      <c r="R157" s="35" t="s">
        <v>55</v>
      </c>
      <c r="S157" s="40" t="s">
        <v>27</v>
      </c>
      <c r="T157" s="41">
        <v>100</v>
      </c>
      <c r="U157" s="42">
        <v>100</v>
      </c>
      <c r="V157" s="13" t="s">
        <v>4</v>
      </c>
      <c r="W157" s="28" t="s">
        <v>50</v>
      </c>
      <c r="X157" s="14"/>
      <c r="Y157" s="14"/>
      <c r="Z157" s="14"/>
      <c r="AA157" s="21"/>
      <c r="AB157" s="21"/>
      <c r="AC157" s="21"/>
      <c r="AD157" s="21"/>
      <c r="AE157" s="23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BZ157" s="145"/>
      <c r="CA157" s="145"/>
    </row>
    <row r="158" spans="1:79" s="19" customFormat="1" ht="12.75" hidden="1" customHeight="1" x14ac:dyDescent="0.2">
      <c r="A158" s="90"/>
      <c r="B158" s="17"/>
      <c r="C158" s="18">
        <v>1</v>
      </c>
      <c r="D158" s="15">
        <f t="shared" si="14"/>
        <v>1</v>
      </c>
      <c r="E158" s="16">
        <f t="shared" si="14"/>
        <v>1</v>
      </c>
      <c r="F158" s="16">
        <f t="shared" si="14"/>
        <v>1</v>
      </c>
      <c r="G158" s="16">
        <f t="shared" si="14"/>
        <v>1</v>
      </c>
      <c r="H158" s="16">
        <f t="shared" si="14"/>
        <v>1</v>
      </c>
      <c r="I158" s="16">
        <f t="shared" si="14"/>
        <v>1</v>
      </c>
      <c r="J158" s="16">
        <f t="shared" si="14"/>
        <v>1</v>
      </c>
      <c r="K158" s="18">
        <v>1</v>
      </c>
      <c r="L158" s="87"/>
      <c r="M158" s="87"/>
      <c r="N158" s="26" t="s">
        <v>10</v>
      </c>
      <c r="O158" s="30">
        <v>2</v>
      </c>
      <c r="P158" s="196"/>
      <c r="Q158" s="33" t="s">
        <v>54</v>
      </c>
      <c r="R158" s="35" t="s">
        <v>56</v>
      </c>
      <c r="S158" s="40" t="s">
        <v>27</v>
      </c>
      <c r="T158" s="41">
        <v>100</v>
      </c>
      <c r="U158" s="42">
        <v>100</v>
      </c>
      <c r="V158" s="13" t="s">
        <v>4</v>
      </c>
      <c r="W158" s="28" t="s">
        <v>50</v>
      </c>
      <c r="X158" s="14"/>
      <c r="Y158" s="14"/>
      <c r="Z158" s="14"/>
      <c r="AA158" s="21"/>
      <c r="AB158" s="21"/>
      <c r="AC158" s="21"/>
      <c r="AD158" s="21"/>
      <c r="AE158" s="23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</row>
    <row r="159" spans="1:79" s="19" customFormat="1" ht="12.75" hidden="1" customHeight="1" x14ac:dyDescent="0.2">
      <c r="A159" s="155"/>
      <c r="B159" s="25" t="s">
        <v>60</v>
      </c>
      <c r="C159" s="18">
        <v>1</v>
      </c>
      <c r="D159" s="15">
        <f t="shared" si="14"/>
        <v>1</v>
      </c>
      <c r="E159" s="16">
        <f t="shared" si="14"/>
        <v>1</v>
      </c>
      <c r="F159" s="16">
        <f t="shared" si="14"/>
        <v>1</v>
      </c>
      <c r="G159" s="16">
        <f t="shared" si="14"/>
        <v>1</v>
      </c>
      <c r="H159" s="16">
        <f t="shared" si="14"/>
        <v>1</v>
      </c>
      <c r="I159" s="16">
        <f t="shared" si="14"/>
        <v>1</v>
      </c>
      <c r="J159" s="16">
        <f t="shared" si="14"/>
        <v>1</v>
      </c>
      <c r="K159" s="18">
        <v>2</v>
      </c>
      <c r="L159" s="87"/>
      <c r="M159" s="87"/>
      <c r="N159" s="66" t="s">
        <v>10</v>
      </c>
      <c r="O159" s="72" t="s">
        <v>52</v>
      </c>
      <c r="P159" s="195"/>
      <c r="Q159" s="33" t="s">
        <v>58</v>
      </c>
      <c r="R159" s="35" t="s">
        <v>59</v>
      </c>
      <c r="S159" s="40" t="s">
        <v>27</v>
      </c>
      <c r="T159" s="41">
        <v>100</v>
      </c>
      <c r="U159" s="42">
        <v>100</v>
      </c>
      <c r="V159" s="23" t="s">
        <v>4</v>
      </c>
      <c r="W159" s="28" t="s">
        <v>50</v>
      </c>
      <c r="X159" s="14"/>
      <c r="Y159" s="14"/>
      <c r="Z159" s="14"/>
      <c r="AA159" s="21"/>
      <c r="AB159" s="21"/>
      <c r="AC159" s="21"/>
      <c r="AD159" s="21"/>
      <c r="AE159" s="23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</row>
    <row r="160" spans="1:79" s="19" customFormat="1" ht="12.75" hidden="1" customHeight="1" x14ac:dyDescent="0.2">
      <c r="A160" s="27"/>
      <c r="B160" s="17"/>
      <c r="C160" s="18">
        <v>1</v>
      </c>
      <c r="D160" s="15">
        <f t="shared" si="14"/>
        <v>1</v>
      </c>
      <c r="E160" s="16">
        <f t="shared" si="14"/>
        <v>1</v>
      </c>
      <c r="F160" s="16">
        <f t="shared" si="14"/>
        <v>1</v>
      </c>
      <c r="G160" s="16">
        <f t="shared" si="14"/>
        <v>1</v>
      </c>
      <c r="H160" s="16">
        <f t="shared" si="14"/>
        <v>1</v>
      </c>
      <c r="I160" s="16">
        <f t="shared" si="14"/>
        <v>1</v>
      </c>
      <c r="J160" s="16">
        <f t="shared" si="14"/>
        <v>1</v>
      </c>
      <c r="K160" s="18">
        <v>4</v>
      </c>
      <c r="L160" s="87"/>
      <c r="M160" s="87"/>
      <c r="N160" s="26" t="s">
        <v>10</v>
      </c>
      <c r="O160" s="30" t="s">
        <v>57</v>
      </c>
      <c r="P160" s="196"/>
      <c r="Q160" s="29"/>
      <c r="R160" s="35" t="s">
        <v>62</v>
      </c>
      <c r="S160" s="40" t="s">
        <v>11</v>
      </c>
      <c r="T160" s="41">
        <v>100</v>
      </c>
      <c r="U160" s="42">
        <v>0</v>
      </c>
      <c r="V160" s="23" t="s">
        <v>0</v>
      </c>
      <c r="W160" s="14"/>
      <c r="X160" s="14"/>
      <c r="Y160" s="14"/>
      <c r="Z160" s="14"/>
      <c r="AA160" s="21"/>
      <c r="AB160" s="21"/>
      <c r="AC160" s="21"/>
      <c r="AD160" s="21"/>
      <c r="AE160" s="23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45"/>
      <c r="BX160" s="145"/>
      <c r="BY160" s="145"/>
      <c r="BZ160" s="145"/>
      <c r="CA160" s="145"/>
    </row>
    <row r="161" spans="1:79" s="19" customFormat="1" ht="12.75" hidden="1" customHeight="1" x14ac:dyDescent="0.2">
      <c r="A161" s="27"/>
      <c r="B161" s="17"/>
      <c r="C161" s="18">
        <v>1</v>
      </c>
      <c r="D161" s="15">
        <f t="shared" si="14"/>
        <v>1</v>
      </c>
      <c r="E161" s="16">
        <f t="shared" si="14"/>
        <v>1</v>
      </c>
      <c r="F161" s="16">
        <f t="shared" si="14"/>
        <v>1</v>
      </c>
      <c r="G161" s="16">
        <f t="shared" si="14"/>
        <v>1</v>
      </c>
      <c r="H161" s="16">
        <f t="shared" si="14"/>
        <v>1</v>
      </c>
      <c r="I161" s="16">
        <f t="shared" si="14"/>
        <v>1</v>
      </c>
      <c r="J161" s="16">
        <f t="shared" si="14"/>
        <v>1</v>
      </c>
      <c r="K161" s="18">
        <v>4</v>
      </c>
      <c r="L161" s="87"/>
      <c r="M161" s="87"/>
      <c r="N161" s="26" t="s">
        <v>10</v>
      </c>
      <c r="O161" s="30" t="s">
        <v>57</v>
      </c>
      <c r="P161" s="196"/>
      <c r="Q161" s="29"/>
      <c r="R161" s="35" t="s">
        <v>61</v>
      </c>
      <c r="S161" s="40" t="s">
        <v>11</v>
      </c>
      <c r="T161" s="41">
        <v>100</v>
      </c>
      <c r="U161" s="42">
        <v>0</v>
      </c>
      <c r="V161" s="23" t="s">
        <v>0</v>
      </c>
      <c r="W161" s="14"/>
      <c r="X161" s="14"/>
      <c r="Y161" s="14"/>
      <c r="Z161" s="14"/>
      <c r="AA161" s="21"/>
      <c r="AB161" s="21"/>
      <c r="AC161" s="21"/>
      <c r="AD161" s="21"/>
      <c r="AE161" s="23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45"/>
      <c r="BS161" s="145"/>
      <c r="BT161" s="145"/>
      <c r="BU161" s="145"/>
      <c r="BV161" s="145"/>
      <c r="BW161" s="145"/>
      <c r="BX161" s="145"/>
      <c r="BY161" s="145"/>
      <c r="BZ161" s="145"/>
      <c r="CA161" s="145"/>
    </row>
    <row r="162" spans="1:79" s="70" customFormat="1" ht="15" hidden="1" customHeight="1" x14ac:dyDescent="0.2">
      <c r="A162" s="96" t="s">
        <v>57</v>
      </c>
      <c r="B162" s="25" t="s">
        <v>87</v>
      </c>
      <c r="C162" s="45">
        <v>0</v>
      </c>
      <c r="D162" s="15">
        <f t="shared" si="14"/>
        <v>0</v>
      </c>
      <c r="E162" s="16">
        <f t="shared" si="14"/>
        <v>0</v>
      </c>
      <c r="F162" s="16">
        <f t="shared" si="14"/>
        <v>0</v>
      </c>
      <c r="G162" s="16">
        <f t="shared" si="14"/>
        <v>0</v>
      </c>
      <c r="H162" s="16">
        <f t="shared" si="14"/>
        <v>0</v>
      </c>
      <c r="I162" s="16">
        <f t="shared" si="14"/>
        <v>0</v>
      </c>
      <c r="J162" s="16">
        <f t="shared" si="14"/>
        <v>0</v>
      </c>
      <c r="K162" s="45">
        <v>2</v>
      </c>
      <c r="L162" s="46"/>
      <c r="M162" s="46"/>
      <c r="N162" s="60" t="s">
        <v>10</v>
      </c>
      <c r="O162" s="47"/>
      <c r="P162" s="194"/>
      <c r="Q162" s="69" t="s">
        <v>79</v>
      </c>
      <c r="R162" s="75" t="s">
        <v>80</v>
      </c>
      <c r="S162" s="50" t="s">
        <v>25</v>
      </c>
      <c r="T162" s="51">
        <v>90</v>
      </c>
      <c r="U162" s="62">
        <v>0</v>
      </c>
      <c r="V162" s="59" t="s">
        <v>4</v>
      </c>
      <c r="W162" s="52" t="s">
        <v>68</v>
      </c>
      <c r="X162" s="52" t="s">
        <v>50</v>
      </c>
      <c r="Y162" s="52" t="s">
        <v>68</v>
      </c>
      <c r="Z162" s="52"/>
      <c r="AA162" s="63"/>
      <c r="AB162" s="63"/>
      <c r="AC162" s="63"/>
      <c r="AD162" s="63"/>
      <c r="AE162" s="23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</row>
    <row r="163" spans="1:79" s="19" customFormat="1" ht="12.75" hidden="1" customHeight="1" x14ac:dyDescent="0.2">
      <c r="A163" s="90" t="s">
        <v>84</v>
      </c>
      <c r="B163" s="17"/>
      <c r="C163" s="18">
        <v>1</v>
      </c>
      <c r="D163" s="15">
        <f t="shared" si="14"/>
        <v>1</v>
      </c>
      <c r="E163" s="16">
        <f t="shared" si="14"/>
        <v>1</v>
      </c>
      <c r="F163" s="16">
        <f t="shared" si="14"/>
        <v>1</v>
      </c>
      <c r="G163" s="16">
        <f t="shared" si="14"/>
        <v>1</v>
      </c>
      <c r="H163" s="16">
        <f t="shared" si="14"/>
        <v>1</v>
      </c>
      <c r="I163" s="16">
        <f t="shared" si="14"/>
        <v>1</v>
      </c>
      <c r="J163" s="16">
        <f t="shared" si="14"/>
        <v>1</v>
      </c>
      <c r="K163" s="18">
        <v>1</v>
      </c>
      <c r="L163" s="87"/>
      <c r="M163" s="87"/>
      <c r="N163" s="26" t="s">
        <v>10</v>
      </c>
      <c r="O163" s="30"/>
      <c r="P163" s="196"/>
      <c r="Q163" s="33" t="s">
        <v>75</v>
      </c>
      <c r="R163" s="35" t="s">
        <v>69</v>
      </c>
      <c r="S163" s="40" t="s">
        <v>27</v>
      </c>
      <c r="T163" s="41">
        <v>100</v>
      </c>
      <c r="U163" s="42">
        <v>90</v>
      </c>
      <c r="V163" s="23" t="s">
        <v>4</v>
      </c>
      <c r="W163" s="28" t="s">
        <v>68</v>
      </c>
      <c r="X163" s="28" t="s">
        <v>85</v>
      </c>
      <c r="Y163" s="28" t="s">
        <v>68</v>
      </c>
      <c r="Z163" s="14"/>
      <c r="AA163" s="21">
        <f>2780*30</f>
        <v>83400</v>
      </c>
      <c r="AB163" s="21"/>
      <c r="AC163" s="21"/>
      <c r="AD163" s="21"/>
      <c r="AE163" s="23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  <c r="BQ163" s="145"/>
      <c r="BR163" s="145"/>
      <c r="BS163" s="145"/>
      <c r="BT163" s="145"/>
      <c r="BU163" s="145"/>
      <c r="BV163" s="145"/>
      <c r="BW163" s="145"/>
      <c r="BX163" s="145"/>
      <c r="BY163" s="145"/>
      <c r="BZ163" s="145"/>
      <c r="CA163" s="145"/>
    </row>
    <row r="164" spans="1:79" s="19" customFormat="1" ht="12.75" hidden="1" customHeight="1" x14ac:dyDescent="0.2">
      <c r="A164" s="90" t="s">
        <v>57</v>
      </c>
      <c r="B164" s="17" t="s">
        <v>66</v>
      </c>
      <c r="C164" s="18">
        <v>2</v>
      </c>
      <c r="D164" s="15">
        <f t="shared" si="14"/>
        <v>2</v>
      </c>
      <c r="E164" s="16">
        <f t="shared" si="14"/>
        <v>2</v>
      </c>
      <c r="F164" s="16">
        <f t="shared" si="14"/>
        <v>2</v>
      </c>
      <c r="G164" s="16">
        <f t="shared" si="14"/>
        <v>2</v>
      </c>
      <c r="H164" s="16">
        <f t="shared" si="14"/>
        <v>2</v>
      </c>
      <c r="I164" s="16">
        <f t="shared" si="14"/>
        <v>2</v>
      </c>
      <c r="J164" s="16">
        <f t="shared" si="14"/>
        <v>2</v>
      </c>
      <c r="K164" s="18">
        <v>1</v>
      </c>
      <c r="L164" s="87"/>
      <c r="M164" s="87"/>
      <c r="N164" s="26" t="s">
        <v>10</v>
      </c>
      <c r="O164" s="30"/>
      <c r="P164" s="196"/>
      <c r="Q164" s="33" t="s">
        <v>63</v>
      </c>
      <c r="R164" s="32" t="s">
        <v>64</v>
      </c>
      <c r="S164" s="40" t="s">
        <v>65</v>
      </c>
      <c r="T164" s="41">
        <v>100</v>
      </c>
      <c r="U164" s="42">
        <v>100</v>
      </c>
      <c r="V164" s="13" t="s">
        <v>0</v>
      </c>
      <c r="W164" s="28" t="s">
        <v>68</v>
      </c>
      <c r="X164" s="28" t="s">
        <v>50</v>
      </c>
      <c r="Y164" s="14"/>
      <c r="Z164" s="14"/>
      <c r="AA164" s="21"/>
      <c r="AB164" s="21"/>
      <c r="AC164" s="21"/>
      <c r="AD164" s="21"/>
      <c r="AE164" s="23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45"/>
      <c r="BS164" s="145"/>
      <c r="BT164" s="145"/>
      <c r="BU164" s="145"/>
      <c r="BV164" s="145"/>
      <c r="BW164" s="145"/>
      <c r="BX164" s="145"/>
      <c r="BY164" s="145"/>
      <c r="BZ164" s="145"/>
      <c r="CA164" s="145"/>
    </row>
    <row r="165" spans="1:79" s="19" customFormat="1" ht="12.75" hidden="1" customHeight="1" x14ac:dyDescent="0.2">
      <c r="A165" s="90"/>
      <c r="B165" s="79" t="s">
        <v>91</v>
      </c>
      <c r="C165" s="18">
        <v>1</v>
      </c>
      <c r="D165" s="15">
        <f t="shared" si="14"/>
        <v>1</v>
      </c>
      <c r="E165" s="16">
        <f t="shared" si="14"/>
        <v>1</v>
      </c>
      <c r="F165" s="16">
        <f t="shared" si="14"/>
        <v>1</v>
      </c>
      <c r="G165" s="16">
        <f t="shared" si="14"/>
        <v>1</v>
      </c>
      <c r="H165" s="16">
        <f t="shared" si="14"/>
        <v>1</v>
      </c>
      <c r="I165" s="16">
        <f t="shared" si="14"/>
        <v>1</v>
      </c>
      <c r="J165" s="16">
        <f t="shared" si="14"/>
        <v>1</v>
      </c>
      <c r="K165" s="18">
        <v>1</v>
      </c>
      <c r="L165" s="87"/>
      <c r="M165" s="87"/>
      <c r="N165" s="66" t="s">
        <v>10</v>
      </c>
      <c r="O165" s="30"/>
      <c r="P165" s="196"/>
      <c r="Q165" s="33" t="s">
        <v>89</v>
      </c>
      <c r="R165" s="35" t="s">
        <v>88</v>
      </c>
      <c r="S165" s="40" t="s">
        <v>24</v>
      </c>
      <c r="T165" s="41">
        <v>50</v>
      </c>
      <c r="U165" s="42">
        <v>0</v>
      </c>
      <c r="V165" s="23" t="s">
        <v>4</v>
      </c>
      <c r="W165" s="28" t="s">
        <v>68</v>
      </c>
      <c r="X165" s="28" t="s">
        <v>50</v>
      </c>
      <c r="Y165" s="14"/>
      <c r="Z165" s="14"/>
      <c r="AA165" s="21"/>
      <c r="AB165" s="21"/>
      <c r="AC165" s="21"/>
      <c r="AD165" s="21"/>
      <c r="AE165" s="23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45"/>
      <c r="BS165" s="145"/>
      <c r="BT165" s="145"/>
      <c r="BU165" s="145"/>
      <c r="BV165" s="145"/>
      <c r="BW165" s="145"/>
      <c r="BX165" s="145"/>
      <c r="BY165" s="145"/>
      <c r="BZ165" s="145"/>
      <c r="CA165" s="145"/>
    </row>
    <row r="166" spans="1:79" s="19" customFormat="1" ht="12.75" hidden="1" customHeight="1" x14ac:dyDescent="0.2">
      <c r="A166" s="90"/>
      <c r="B166" s="17"/>
      <c r="C166" s="18">
        <v>2</v>
      </c>
      <c r="D166" s="15">
        <f t="shared" si="14"/>
        <v>2</v>
      </c>
      <c r="E166" s="16">
        <f t="shared" si="14"/>
        <v>2</v>
      </c>
      <c r="F166" s="16">
        <f t="shared" si="14"/>
        <v>2</v>
      </c>
      <c r="G166" s="16">
        <f t="shared" si="14"/>
        <v>2</v>
      </c>
      <c r="H166" s="16">
        <f t="shared" si="14"/>
        <v>2</v>
      </c>
      <c r="I166" s="16">
        <f t="shared" si="14"/>
        <v>2</v>
      </c>
      <c r="J166" s="16">
        <f t="shared" si="14"/>
        <v>2</v>
      </c>
      <c r="K166" s="18">
        <v>1</v>
      </c>
      <c r="L166" s="87"/>
      <c r="M166" s="87"/>
      <c r="N166" s="26" t="s">
        <v>10</v>
      </c>
      <c r="O166" s="30"/>
      <c r="P166" s="196"/>
      <c r="Q166" s="33" t="s">
        <v>76</v>
      </c>
      <c r="R166" s="32" t="s">
        <v>77</v>
      </c>
      <c r="S166" s="40" t="s">
        <v>27</v>
      </c>
      <c r="T166" s="41">
        <v>100</v>
      </c>
      <c r="U166" s="42">
        <v>100</v>
      </c>
      <c r="V166" s="13" t="s">
        <v>4</v>
      </c>
      <c r="W166" s="28" t="s">
        <v>68</v>
      </c>
      <c r="X166" s="28"/>
      <c r="Y166" s="14"/>
      <c r="Z166" s="14"/>
      <c r="AA166" s="21">
        <f>100*30</f>
        <v>3000</v>
      </c>
      <c r="AB166" s="21"/>
      <c r="AC166" s="21"/>
      <c r="AD166" s="21"/>
      <c r="AE166" s="23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  <c r="BQ166" s="145"/>
      <c r="BR166" s="145"/>
      <c r="BS166" s="145"/>
      <c r="BT166" s="145"/>
      <c r="BU166" s="145"/>
      <c r="BV166" s="145"/>
      <c r="BW166" s="145"/>
      <c r="BX166" s="145"/>
      <c r="BY166" s="145"/>
      <c r="BZ166" s="145"/>
      <c r="CA166" s="145"/>
    </row>
    <row r="167" spans="1:79" s="19" customFormat="1" ht="12.75" hidden="1" customHeight="1" x14ac:dyDescent="0.2">
      <c r="A167" s="90"/>
      <c r="B167" s="17"/>
      <c r="C167" s="18">
        <v>2</v>
      </c>
      <c r="D167" s="15">
        <f t="shared" si="14"/>
        <v>2</v>
      </c>
      <c r="E167" s="16">
        <f t="shared" si="14"/>
        <v>2</v>
      </c>
      <c r="F167" s="16">
        <f t="shared" si="14"/>
        <v>2</v>
      </c>
      <c r="G167" s="16">
        <f t="shared" si="14"/>
        <v>2</v>
      </c>
      <c r="H167" s="16">
        <f t="shared" si="14"/>
        <v>2</v>
      </c>
      <c r="I167" s="16">
        <f t="shared" si="14"/>
        <v>2</v>
      </c>
      <c r="J167" s="16">
        <f t="shared" si="14"/>
        <v>2</v>
      </c>
      <c r="K167" s="18">
        <v>2</v>
      </c>
      <c r="L167" s="87"/>
      <c r="M167" s="87"/>
      <c r="N167" s="26" t="s">
        <v>10</v>
      </c>
      <c r="O167" s="30"/>
      <c r="P167" s="196"/>
      <c r="Q167" s="33" t="s">
        <v>83</v>
      </c>
      <c r="R167" s="32" t="s">
        <v>82</v>
      </c>
      <c r="S167" s="40" t="s">
        <v>27</v>
      </c>
      <c r="T167" s="41">
        <v>90</v>
      </c>
      <c r="U167" s="42">
        <v>0</v>
      </c>
      <c r="V167" s="13" t="s">
        <v>4</v>
      </c>
      <c r="W167" s="28" t="s">
        <v>68</v>
      </c>
      <c r="X167" s="28"/>
      <c r="Y167" s="14"/>
      <c r="Z167" s="14"/>
      <c r="AA167" s="21"/>
      <c r="AB167" s="21"/>
      <c r="AC167" s="21"/>
      <c r="AD167" s="21"/>
      <c r="AE167" s="23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</row>
    <row r="168" spans="1:79" s="19" customFormat="1" ht="12.75" hidden="1" customHeight="1" x14ac:dyDescent="0.2">
      <c r="A168" s="90"/>
      <c r="B168" s="17"/>
      <c r="C168" s="18">
        <v>2</v>
      </c>
      <c r="D168" s="15">
        <f t="shared" si="14"/>
        <v>2</v>
      </c>
      <c r="E168" s="16">
        <f t="shared" si="14"/>
        <v>2</v>
      </c>
      <c r="F168" s="16">
        <f t="shared" si="14"/>
        <v>2</v>
      </c>
      <c r="G168" s="16">
        <f t="shared" si="14"/>
        <v>2</v>
      </c>
      <c r="H168" s="16">
        <f t="shared" si="14"/>
        <v>2</v>
      </c>
      <c r="I168" s="16">
        <f t="shared" si="14"/>
        <v>2</v>
      </c>
      <c r="J168" s="16">
        <f t="shared" si="14"/>
        <v>2</v>
      </c>
      <c r="K168" s="18">
        <v>60</v>
      </c>
      <c r="L168" s="87"/>
      <c r="M168" s="87"/>
      <c r="N168" s="26" t="s">
        <v>78</v>
      </c>
      <c r="O168" s="30"/>
      <c r="P168" s="196"/>
      <c r="Q168" s="33"/>
      <c r="R168" s="32" t="s">
        <v>86</v>
      </c>
      <c r="S168" s="40" t="s">
        <v>27</v>
      </c>
      <c r="T168" s="41">
        <v>0</v>
      </c>
      <c r="U168" s="42">
        <v>0</v>
      </c>
      <c r="V168" s="13" t="s">
        <v>0</v>
      </c>
      <c r="W168" s="28" t="s">
        <v>68</v>
      </c>
      <c r="X168" s="28"/>
      <c r="Y168" s="14"/>
      <c r="Z168" s="14"/>
      <c r="AA168" s="21"/>
      <c r="AB168" s="21"/>
      <c r="AC168" s="21"/>
      <c r="AD168" s="21"/>
      <c r="AE168" s="23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  <c r="BQ168" s="145"/>
      <c r="BR168" s="145"/>
      <c r="BS168" s="145"/>
      <c r="BT168" s="145"/>
      <c r="BU168" s="145"/>
      <c r="BV168" s="145"/>
      <c r="BW168" s="145"/>
      <c r="BX168" s="145"/>
      <c r="BY168" s="145"/>
      <c r="BZ168" s="145"/>
      <c r="CA168" s="145"/>
    </row>
    <row r="169" spans="1:79" s="19" customFormat="1" ht="12.75" hidden="1" customHeight="1" x14ac:dyDescent="0.2">
      <c r="A169" s="90"/>
      <c r="B169" s="79" t="s">
        <v>90</v>
      </c>
      <c r="C169" s="18">
        <v>1</v>
      </c>
      <c r="D169" s="15">
        <f t="shared" si="14"/>
        <v>1</v>
      </c>
      <c r="E169" s="16">
        <f t="shared" si="14"/>
        <v>1</v>
      </c>
      <c r="F169" s="16">
        <f t="shared" si="14"/>
        <v>1</v>
      </c>
      <c r="G169" s="16">
        <f t="shared" si="14"/>
        <v>1</v>
      </c>
      <c r="H169" s="16">
        <f t="shared" si="14"/>
        <v>1</v>
      </c>
      <c r="I169" s="16">
        <f t="shared" si="14"/>
        <v>1</v>
      </c>
      <c r="J169" s="16">
        <f t="shared" si="14"/>
        <v>1</v>
      </c>
      <c r="K169" s="18">
        <v>1</v>
      </c>
      <c r="L169" s="87"/>
      <c r="M169" s="87"/>
      <c r="N169" s="26" t="s">
        <v>10</v>
      </c>
      <c r="O169" s="30"/>
      <c r="P169" s="196"/>
      <c r="Q169" s="33" t="s">
        <v>81</v>
      </c>
      <c r="R169" s="35" t="s">
        <v>121</v>
      </c>
      <c r="S169" s="40" t="s">
        <v>11</v>
      </c>
      <c r="T169" s="41">
        <v>90</v>
      </c>
      <c r="U169" s="42">
        <v>90</v>
      </c>
      <c r="V169" s="13" t="s">
        <v>4</v>
      </c>
      <c r="W169" s="28" t="s">
        <v>68</v>
      </c>
      <c r="X169" s="28" t="s">
        <v>50</v>
      </c>
      <c r="Y169" s="14"/>
      <c r="Z169" s="14"/>
      <c r="AA169" s="21">
        <f>4000*30</f>
        <v>120000</v>
      </c>
      <c r="AB169" s="21"/>
      <c r="AC169" s="21"/>
      <c r="AD169" s="21"/>
      <c r="AE169" s="23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</row>
    <row r="170" spans="1:79" s="19" customFormat="1" ht="12.75" hidden="1" customHeight="1" x14ac:dyDescent="0.2">
      <c r="A170" s="90"/>
      <c r="B170" s="17"/>
      <c r="C170" s="18">
        <v>2</v>
      </c>
      <c r="D170" s="15">
        <f t="shared" si="14"/>
        <v>2</v>
      </c>
      <c r="E170" s="16">
        <f t="shared" si="14"/>
        <v>2</v>
      </c>
      <c r="F170" s="16">
        <f t="shared" si="14"/>
        <v>2</v>
      </c>
      <c r="G170" s="16">
        <f t="shared" si="14"/>
        <v>2</v>
      </c>
      <c r="H170" s="16">
        <f t="shared" si="14"/>
        <v>2</v>
      </c>
      <c r="I170" s="16">
        <f t="shared" si="14"/>
        <v>2</v>
      </c>
      <c r="J170" s="16">
        <f t="shared" si="14"/>
        <v>2</v>
      </c>
      <c r="K170" s="18">
        <v>2</v>
      </c>
      <c r="L170" s="87"/>
      <c r="M170" s="87"/>
      <c r="N170" s="26" t="s">
        <v>10</v>
      </c>
      <c r="O170" s="30"/>
      <c r="P170" s="196"/>
      <c r="Q170" s="33" t="s">
        <v>92</v>
      </c>
      <c r="R170" s="32" t="s">
        <v>122</v>
      </c>
      <c r="S170" s="40" t="s">
        <v>27</v>
      </c>
      <c r="T170" s="41">
        <v>100</v>
      </c>
      <c r="U170" s="42">
        <v>90</v>
      </c>
      <c r="V170" s="13" t="s">
        <v>4</v>
      </c>
      <c r="W170" s="28" t="s">
        <v>68</v>
      </c>
      <c r="X170" s="28"/>
      <c r="Y170" s="14"/>
      <c r="Z170" s="14"/>
      <c r="AA170" s="21"/>
      <c r="AB170" s="21"/>
      <c r="AC170" s="21"/>
      <c r="AD170" s="21"/>
      <c r="AE170" s="23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</row>
    <row r="171" spans="1:79" s="19" customFormat="1" ht="12.75" hidden="1" customHeight="1" x14ac:dyDescent="0.2">
      <c r="A171" s="90"/>
      <c r="B171" s="17"/>
      <c r="C171" s="18">
        <v>2</v>
      </c>
      <c r="D171" s="15">
        <f t="shared" si="14"/>
        <v>2</v>
      </c>
      <c r="E171" s="16">
        <f t="shared" si="14"/>
        <v>2</v>
      </c>
      <c r="F171" s="16">
        <f t="shared" si="14"/>
        <v>2</v>
      </c>
      <c r="G171" s="16">
        <f t="shared" si="14"/>
        <v>2</v>
      </c>
      <c r="H171" s="16">
        <f t="shared" si="14"/>
        <v>2</v>
      </c>
      <c r="I171" s="16">
        <f t="shared" si="14"/>
        <v>2</v>
      </c>
      <c r="J171" s="16">
        <f t="shared" si="14"/>
        <v>2</v>
      </c>
      <c r="K171" s="18">
        <v>2</v>
      </c>
      <c r="L171" s="87"/>
      <c r="M171" s="87"/>
      <c r="N171" s="26" t="s">
        <v>10</v>
      </c>
      <c r="O171" s="30"/>
      <c r="P171" s="196"/>
      <c r="Q171" s="33" t="s">
        <v>93</v>
      </c>
      <c r="R171" s="32" t="s">
        <v>123</v>
      </c>
      <c r="S171" s="40" t="s">
        <v>27</v>
      </c>
      <c r="T171" s="41">
        <v>100</v>
      </c>
      <c r="U171" s="42">
        <v>90</v>
      </c>
      <c r="V171" s="13" t="s">
        <v>4</v>
      </c>
      <c r="W171" s="28" t="s">
        <v>68</v>
      </c>
      <c r="X171" s="28"/>
      <c r="Y171" s="14"/>
      <c r="Z171" s="14"/>
      <c r="AA171" s="21"/>
      <c r="AB171" s="21"/>
      <c r="AC171" s="21"/>
      <c r="AD171" s="21"/>
      <c r="AE171" s="23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  <c r="BQ171" s="145"/>
      <c r="BR171" s="145"/>
      <c r="BS171" s="145"/>
      <c r="BT171" s="145"/>
      <c r="BU171" s="145"/>
      <c r="BV171" s="145"/>
      <c r="BW171" s="145"/>
      <c r="BX171" s="145"/>
      <c r="BY171" s="145"/>
      <c r="BZ171" s="145"/>
      <c r="CA171" s="145"/>
    </row>
    <row r="172" spans="1:79" s="19" customFormat="1" ht="12.75" hidden="1" customHeight="1" x14ac:dyDescent="0.2">
      <c r="A172" s="90"/>
      <c r="B172" s="17"/>
      <c r="C172" s="18">
        <v>2</v>
      </c>
      <c r="D172" s="15">
        <f t="shared" ref="D172:J176" si="15">$C172</f>
        <v>2</v>
      </c>
      <c r="E172" s="16">
        <f t="shared" si="15"/>
        <v>2</v>
      </c>
      <c r="F172" s="16">
        <f t="shared" si="15"/>
        <v>2</v>
      </c>
      <c r="G172" s="16">
        <f t="shared" si="15"/>
        <v>2</v>
      </c>
      <c r="H172" s="16">
        <f t="shared" si="15"/>
        <v>2</v>
      </c>
      <c r="I172" s="16">
        <f t="shared" si="15"/>
        <v>2</v>
      </c>
      <c r="J172" s="16">
        <f t="shared" si="15"/>
        <v>2</v>
      </c>
      <c r="K172" s="18">
        <v>4</v>
      </c>
      <c r="L172" s="87"/>
      <c r="M172" s="87"/>
      <c r="N172" s="26" t="s">
        <v>10</v>
      </c>
      <c r="O172" s="30"/>
      <c r="P172" s="196"/>
      <c r="Q172" s="33" t="s">
        <v>94</v>
      </c>
      <c r="R172" s="32" t="s">
        <v>124</v>
      </c>
      <c r="S172" s="40" t="s">
        <v>27</v>
      </c>
      <c r="T172" s="41">
        <v>100</v>
      </c>
      <c r="U172" s="42">
        <v>90</v>
      </c>
      <c r="V172" s="13" t="s">
        <v>4</v>
      </c>
      <c r="W172" s="28" t="s">
        <v>68</v>
      </c>
      <c r="X172" s="28"/>
      <c r="Y172" s="14"/>
      <c r="Z172" s="14"/>
      <c r="AA172" s="21"/>
      <c r="AB172" s="21"/>
      <c r="AC172" s="21"/>
      <c r="AD172" s="21"/>
      <c r="AE172" s="23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  <c r="BQ172" s="145"/>
      <c r="BR172" s="145"/>
      <c r="BS172" s="145"/>
      <c r="BT172" s="145"/>
      <c r="BU172" s="145"/>
      <c r="BV172" s="145"/>
      <c r="BW172" s="145"/>
      <c r="BX172" s="145"/>
      <c r="BY172" s="145"/>
      <c r="BZ172" s="145"/>
      <c r="CA172" s="145"/>
    </row>
    <row r="173" spans="1:79" s="19" customFormat="1" ht="12.75" hidden="1" customHeight="1" x14ac:dyDescent="0.2">
      <c r="A173" s="90"/>
      <c r="B173" s="17"/>
      <c r="C173" s="18">
        <v>2</v>
      </c>
      <c r="D173" s="15">
        <f t="shared" si="15"/>
        <v>2</v>
      </c>
      <c r="E173" s="16">
        <f t="shared" si="15"/>
        <v>2</v>
      </c>
      <c r="F173" s="16">
        <f t="shared" si="15"/>
        <v>2</v>
      </c>
      <c r="G173" s="16">
        <f t="shared" si="15"/>
        <v>2</v>
      </c>
      <c r="H173" s="16">
        <f t="shared" si="15"/>
        <v>2</v>
      </c>
      <c r="I173" s="16">
        <f t="shared" si="15"/>
        <v>2</v>
      </c>
      <c r="J173" s="16">
        <f t="shared" si="15"/>
        <v>2</v>
      </c>
      <c r="K173" s="18">
        <v>1</v>
      </c>
      <c r="L173" s="87"/>
      <c r="M173" s="87"/>
      <c r="N173" s="26" t="s">
        <v>10</v>
      </c>
      <c r="O173" s="30"/>
      <c r="P173" s="196"/>
      <c r="Q173" s="33" t="s">
        <v>95</v>
      </c>
      <c r="R173" s="32" t="s">
        <v>125</v>
      </c>
      <c r="S173" s="40" t="s">
        <v>27</v>
      </c>
      <c r="T173" s="41">
        <v>100</v>
      </c>
      <c r="U173" s="42">
        <v>90</v>
      </c>
      <c r="V173" s="13" t="s">
        <v>4</v>
      </c>
      <c r="W173" s="28" t="s">
        <v>68</v>
      </c>
      <c r="X173" s="28" t="s">
        <v>85</v>
      </c>
      <c r="Y173" s="28" t="s">
        <v>68</v>
      </c>
      <c r="Z173" s="14"/>
      <c r="AA173" s="21">
        <f>625*30</f>
        <v>18750</v>
      </c>
      <c r="AB173" s="21"/>
      <c r="AC173" s="21"/>
      <c r="AD173" s="21"/>
      <c r="AE173" s="23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  <c r="BQ173" s="145"/>
      <c r="BR173" s="145"/>
      <c r="BS173" s="145"/>
      <c r="BT173" s="145"/>
      <c r="BU173" s="145"/>
      <c r="BV173" s="145"/>
      <c r="BW173" s="145"/>
      <c r="BX173" s="145"/>
      <c r="BY173" s="145"/>
      <c r="BZ173" s="145"/>
      <c r="CA173" s="145"/>
    </row>
    <row r="174" spans="1:79" s="19" customFormat="1" ht="12.75" hidden="1" customHeight="1" x14ac:dyDescent="0.2">
      <c r="A174" s="90"/>
      <c r="B174" s="17"/>
      <c r="C174" s="18">
        <v>2</v>
      </c>
      <c r="D174" s="15">
        <f t="shared" si="15"/>
        <v>2</v>
      </c>
      <c r="E174" s="16">
        <f t="shared" si="15"/>
        <v>2</v>
      </c>
      <c r="F174" s="16">
        <f t="shared" si="15"/>
        <v>2</v>
      </c>
      <c r="G174" s="16">
        <f t="shared" si="15"/>
        <v>2</v>
      </c>
      <c r="H174" s="16">
        <f t="shared" si="15"/>
        <v>2</v>
      </c>
      <c r="I174" s="16">
        <f t="shared" si="15"/>
        <v>2</v>
      </c>
      <c r="J174" s="16">
        <f t="shared" si="15"/>
        <v>2</v>
      </c>
      <c r="K174" s="18">
        <v>1</v>
      </c>
      <c r="L174" s="87"/>
      <c r="M174" s="87"/>
      <c r="N174" s="26" t="s">
        <v>10</v>
      </c>
      <c r="O174" s="30"/>
      <c r="P174" s="196"/>
      <c r="Q174" s="33" t="s">
        <v>96</v>
      </c>
      <c r="R174" s="32" t="s">
        <v>126</v>
      </c>
      <c r="S174" s="40" t="s">
        <v>27</v>
      </c>
      <c r="T174" s="41">
        <v>100</v>
      </c>
      <c r="U174" s="42">
        <v>90</v>
      </c>
      <c r="V174" s="13" t="s">
        <v>4</v>
      </c>
      <c r="W174" s="28" t="s">
        <v>68</v>
      </c>
      <c r="X174" s="28" t="s">
        <v>85</v>
      </c>
      <c r="Y174" s="28" t="s">
        <v>68</v>
      </c>
      <c r="Z174" s="14"/>
      <c r="AA174" s="21">
        <f>625*30</f>
        <v>18750</v>
      </c>
      <c r="AB174" s="21"/>
      <c r="AC174" s="21"/>
      <c r="AD174" s="21"/>
      <c r="AE174" s="23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  <c r="BQ174" s="145"/>
      <c r="BR174" s="145"/>
      <c r="BS174" s="145"/>
      <c r="BT174" s="145"/>
      <c r="BU174" s="145"/>
      <c r="BV174" s="145"/>
      <c r="BW174" s="145"/>
      <c r="BX174" s="145"/>
      <c r="BY174" s="145"/>
      <c r="BZ174" s="145"/>
      <c r="CA174" s="145"/>
    </row>
    <row r="175" spans="1:79" s="19" customFormat="1" ht="12.75" hidden="1" customHeight="1" x14ac:dyDescent="0.2">
      <c r="A175" s="90"/>
      <c r="B175" s="17"/>
      <c r="C175" s="18">
        <v>2</v>
      </c>
      <c r="D175" s="15">
        <f t="shared" si="15"/>
        <v>2</v>
      </c>
      <c r="E175" s="16">
        <f t="shared" si="15"/>
        <v>2</v>
      </c>
      <c r="F175" s="16">
        <f t="shared" si="15"/>
        <v>2</v>
      </c>
      <c r="G175" s="16">
        <f t="shared" si="15"/>
        <v>2</v>
      </c>
      <c r="H175" s="16">
        <f t="shared" si="15"/>
        <v>2</v>
      </c>
      <c r="I175" s="16">
        <f t="shared" si="15"/>
        <v>2</v>
      </c>
      <c r="J175" s="16">
        <f t="shared" si="15"/>
        <v>2</v>
      </c>
      <c r="K175" s="18">
        <v>3</v>
      </c>
      <c r="L175" s="87"/>
      <c r="M175" s="87"/>
      <c r="N175" s="66" t="s">
        <v>10</v>
      </c>
      <c r="O175" s="30"/>
      <c r="P175" s="196"/>
      <c r="Q175" s="33"/>
      <c r="R175" s="32" t="s">
        <v>98</v>
      </c>
      <c r="S175" s="40" t="s">
        <v>11</v>
      </c>
      <c r="T175" s="41">
        <v>100</v>
      </c>
      <c r="U175" s="42">
        <v>0</v>
      </c>
      <c r="V175" s="23" t="s">
        <v>0</v>
      </c>
      <c r="W175" s="28" t="s">
        <v>68</v>
      </c>
      <c r="X175" s="28"/>
      <c r="Y175" s="14"/>
      <c r="Z175" s="14"/>
      <c r="AA175" s="21"/>
      <c r="AB175" s="21"/>
      <c r="AC175" s="21"/>
      <c r="AD175" s="21"/>
      <c r="AE175" s="23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  <c r="BS175" s="145"/>
      <c r="BT175" s="145"/>
      <c r="BU175" s="145"/>
      <c r="BV175" s="145"/>
      <c r="BW175" s="145"/>
      <c r="BX175" s="145"/>
      <c r="BY175" s="145"/>
      <c r="BZ175" s="145"/>
      <c r="CA175" s="145"/>
    </row>
    <row r="176" spans="1:79" s="19" customFormat="1" ht="12.75" hidden="1" customHeight="1" x14ac:dyDescent="0.2">
      <c r="A176" s="90"/>
      <c r="B176" s="25" t="s">
        <v>106</v>
      </c>
      <c r="C176" s="18">
        <v>2</v>
      </c>
      <c r="D176" s="15">
        <f t="shared" si="15"/>
        <v>2</v>
      </c>
      <c r="E176" s="16">
        <f t="shared" si="15"/>
        <v>2</v>
      </c>
      <c r="F176" s="16">
        <f t="shared" si="15"/>
        <v>2</v>
      </c>
      <c r="G176" s="16">
        <f t="shared" si="15"/>
        <v>2</v>
      </c>
      <c r="H176" s="16">
        <f t="shared" si="15"/>
        <v>2</v>
      </c>
      <c r="I176" s="16">
        <f t="shared" si="15"/>
        <v>2</v>
      </c>
      <c r="J176" s="16">
        <f t="shared" si="15"/>
        <v>2</v>
      </c>
      <c r="K176" s="18">
        <v>2</v>
      </c>
      <c r="L176" s="87"/>
      <c r="M176" s="87"/>
      <c r="N176" s="66" t="s">
        <v>10</v>
      </c>
      <c r="O176" s="30"/>
      <c r="P176" s="196"/>
      <c r="Q176" s="33"/>
      <c r="R176" s="32" t="s">
        <v>105</v>
      </c>
      <c r="S176" s="40" t="s">
        <v>11</v>
      </c>
      <c r="T176" s="41">
        <v>100</v>
      </c>
      <c r="U176" s="42">
        <v>0</v>
      </c>
      <c r="V176" s="23" t="s">
        <v>0</v>
      </c>
      <c r="W176" s="28" t="s">
        <v>68</v>
      </c>
      <c r="X176" s="28"/>
      <c r="Y176" s="14"/>
      <c r="Z176" s="14"/>
      <c r="AA176" s="21"/>
      <c r="AB176" s="21"/>
      <c r="AC176" s="21"/>
      <c r="AD176" s="21"/>
      <c r="AE176" s="23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</row>
    <row r="177" spans="1:79" s="19" customFormat="1" ht="12.75" hidden="1" customHeight="1" x14ac:dyDescent="0.2">
      <c r="A177" s="90"/>
      <c r="B177" s="17"/>
      <c r="C177" s="18">
        <v>2</v>
      </c>
      <c r="D177" s="15">
        <f t="shared" ref="D177:J181" si="16">$C177</f>
        <v>2</v>
      </c>
      <c r="E177" s="16">
        <f t="shared" si="16"/>
        <v>2</v>
      </c>
      <c r="F177" s="16">
        <f t="shared" si="16"/>
        <v>2</v>
      </c>
      <c r="G177" s="16">
        <f t="shared" si="16"/>
        <v>2</v>
      </c>
      <c r="H177" s="16">
        <f t="shared" si="16"/>
        <v>2</v>
      </c>
      <c r="I177" s="16">
        <f t="shared" si="16"/>
        <v>2</v>
      </c>
      <c r="J177" s="16">
        <f t="shared" si="16"/>
        <v>2</v>
      </c>
      <c r="K177" s="73">
        <v>4</v>
      </c>
      <c r="L177" s="86"/>
      <c r="M177" s="86"/>
      <c r="N177" s="26" t="s">
        <v>10</v>
      </c>
      <c r="O177" s="30"/>
      <c r="P177" s="196"/>
      <c r="Q177" s="33"/>
      <c r="R177" s="32" t="s">
        <v>97</v>
      </c>
      <c r="S177" s="40" t="s">
        <v>11</v>
      </c>
      <c r="T177" s="41">
        <v>100</v>
      </c>
      <c r="U177" s="42">
        <v>0</v>
      </c>
      <c r="V177" s="23" t="s">
        <v>0</v>
      </c>
      <c r="W177" s="28" t="s">
        <v>68</v>
      </c>
      <c r="X177" s="14"/>
      <c r="Y177" s="14"/>
      <c r="Z177" s="14"/>
      <c r="AA177" s="21"/>
      <c r="AB177" s="21"/>
      <c r="AC177" s="21"/>
      <c r="AD177" s="21"/>
      <c r="AE177" s="23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  <c r="BQ177" s="145"/>
      <c r="BR177" s="145"/>
      <c r="BS177" s="145"/>
      <c r="BT177" s="145"/>
      <c r="BU177" s="145"/>
      <c r="BV177" s="145"/>
      <c r="BW177" s="145"/>
      <c r="BX177" s="145"/>
      <c r="BY177" s="145"/>
      <c r="BZ177" s="145"/>
      <c r="CA177" s="145"/>
    </row>
    <row r="178" spans="1:79" s="19" customFormat="1" ht="12.75" hidden="1" customHeight="1" x14ac:dyDescent="0.2">
      <c r="A178" s="155"/>
      <c r="B178" s="17"/>
      <c r="C178" s="18">
        <v>2</v>
      </c>
      <c r="D178" s="15">
        <f t="shared" si="16"/>
        <v>2</v>
      </c>
      <c r="E178" s="16">
        <f t="shared" si="16"/>
        <v>2</v>
      </c>
      <c r="F178" s="16">
        <f t="shared" si="16"/>
        <v>2</v>
      </c>
      <c r="G178" s="16">
        <f t="shared" si="16"/>
        <v>2</v>
      </c>
      <c r="H178" s="16">
        <f t="shared" si="16"/>
        <v>2</v>
      </c>
      <c r="I178" s="16">
        <f t="shared" si="16"/>
        <v>2</v>
      </c>
      <c r="J178" s="16">
        <f t="shared" si="16"/>
        <v>2</v>
      </c>
      <c r="K178" s="73">
        <v>4</v>
      </c>
      <c r="L178" s="86"/>
      <c r="M178" s="86"/>
      <c r="N178" s="66" t="s">
        <v>78</v>
      </c>
      <c r="O178" s="30"/>
      <c r="P178" s="196"/>
      <c r="Q178" s="33"/>
      <c r="R178" s="32" t="s">
        <v>104</v>
      </c>
      <c r="S178" s="40" t="s">
        <v>27</v>
      </c>
      <c r="T178" s="41">
        <v>100</v>
      </c>
      <c r="U178" s="42">
        <v>0</v>
      </c>
      <c r="V178" s="23" t="s">
        <v>0</v>
      </c>
      <c r="W178" s="28" t="s">
        <v>68</v>
      </c>
      <c r="X178" s="14"/>
      <c r="Y178" s="14"/>
      <c r="Z178" s="14"/>
      <c r="AA178" s="21"/>
      <c r="AB178" s="21"/>
      <c r="AC178" s="21"/>
      <c r="AD178" s="21"/>
      <c r="AE178" s="23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  <c r="BQ178" s="145"/>
      <c r="BR178" s="145"/>
      <c r="BS178" s="145"/>
      <c r="BT178" s="145"/>
      <c r="BU178" s="145"/>
      <c r="BV178" s="145"/>
      <c r="BW178" s="145"/>
      <c r="BX178" s="145"/>
      <c r="BY178" s="145"/>
      <c r="BZ178" s="145"/>
      <c r="CA178" s="145"/>
    </row>
    <row r="179" spans="1:79" s="19" customFormat="1" ht="12.75" hidden="1" customHeight="1" x14ac:dyDescent="0.2">
      <c r="A179" s="155"/>
      <c r="B179" s="17"/>
      <c r="C179" s="18">
        <v>1</v>
      </c>
      <c r="D179" s="15">
        <f t="shared" si="16"/>
        <v>1</v>
      </c>
      <c r="E179" s="16">
        <f t="shared" si="16"/>
        <v>1</v>
      </c>
      <c r="F179" s="16">
        <f t="shared" si="16"/>
        <v>1</v>
      </c>
      <c r="G179" s="16">
        <f t="shared" si="16"/>
        <v>1</v>
      </c>
      <c r="H179" s="16">
        <f t="shared" si="16"/>
        <v>1</v>
      </c>
      <c r="I179" s="16">
        <f t="shared" si="16"/>
        <v>1</v>
      </c>
      <c r="J179" s="16">
        <f t="shared" si="16"/>
        <v>1</v>
      </c>
      <c r="K179" s="73">
        <v>2</v>
      </c>
      <c r="L179" s="86"/>
      <c r="M179" s="86"/>
      <c r="N179" s="26" t="s">
        <v>10</v>
      </c>
      <c r="O179" s="30"/>
      <c r="P179" s="196"/>
      <c r="Q179" s="33" t="s">
        <v>67</v>
      </c>
      <c r="R179" s="35" t="s">
        <v>99</v>
      </c>
      <c r="S179" s="40" t="s">
        <v>24</v>
      </c>
      <c r="T179" s="41">
        <v>100</v>
      </c>
      <c r="U179" s="42">
        <v>0</v>
      </c>
      <c r="V179" s="23" t="s">
        <v>4</v>
      </c>
      <c r="W179" s="28" t="s">
        <v>68</v>
      </c>
      <c r="X179" s="28" t="s">
        <v>68</v>
      </c>
      <c r="Y179" s="28" t="s">
        <v>50</v>
      </c>
      <c r="Z179" s="14"/>
      <c r="AA179" s="21"/>
      <c r="AB179" s="21"/>
      <c r="AC179" s="21"/>
      <c r="AD179" s="21"/>
      <c r="AE179" s="23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  <c r="BQ179" s="145"/>
      <c r="BR179" s="145"/>
      <c r="BS179" s="145"/>
      <c r="BT179" s="145"/>
      <c r="BU179" s="145"/>
      <c r="BV179" s="145"/>
      <c r="BW179" s="145"/>
      <c r="BX179" s="145"/>
      <c r="BY179" s="145"/>
      <c r="BZ179" s="145"/>
      <c r="CA179" s="145"/>
    </row>
    <row r="180" spans="1:79" s="19" customFormat="1" ht="12.75" hidden="1" customHeight="1" x14ac:dyDescent="0.2">
      <c r="A180" s="155"/>
      <c r="B180" s="17" t="s">
        <v>102</v>
      </c>
      <c r="C180" s="18">
        <v>2</v>
      </c>
      <c r="D180" s="15">
        <f t="shared" si="16"/>
        <v>2</v>
      </c>
      <c r="E180" s="16">
        <f t="shared" si="16"/>
        <v>2</v>
      </c>
      <c r="F180" s="16">
        <f t="shared" si="16"/>
        <v>2</v>
      </c>
      <c r="G180" s="16">
        <f t="shared" si="16"/>
        <v>2</v>
      </c>
      <c r="H180" s="16">
        <f t="shared" si="16"/>
        <v>2</v>
      </c>
      <c r="I180" s="16">
        <f t="shared" si="16"/>
        <v>2</v>
      </c>
      <c r="J180" s="16">
        <f t="shared" si="16"/>
        <v>2</v>
      </c>
      <c r="K180" s="73">
        <v>1</v>
      </c>
      <c r="L180" s="86"/>
      <c r="M180" s="86"/>
      <c r="N180" s="26" t="s">
        <v>10</v>
      </c>
      <c r="O180" s="30"/>
      <c r="P180" s="196"/>
      <c r="Q180" s="33" t="s">
        <v>101</v>
      </c>
      <c r="R180" s="32" t="s">
        <v>100</v>
      </c>
      <c r="S180" s="40" t="s">
        <v>27</v>
      </c>
      <c r="T180" s="41">
        <v>100</v>
      </c>
      <c r="U180" s="42">
        <v>0</v>
      </c>
      <c r="V180" s="23" t="s">
        <v>0</v>
      </c>
      <c r="W180" s="28" t="s">
        <v>68</v>
      </c>
      <c r="X180" s="28" t="s">
        <v>68</v>
      </c>
      <c r="Y180" s="14"/>
      <c r="Z180" s="14"/>
      <c r="AA180" s="21"/>
      <c r="AB180" s="21"/>
      <c r="AC180" s="21"/>
      <c r="AD180" s="21"/>
      <c r="AE180" s="23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  <c r="BQ180" s="145"/>
      <c r="BR180" s="145"/>
      <c r="BS180" s="145"/>
      <c r="BT180" s="145"/>
      <c r="BU180" s="145"/>
      <c r="BV180" s="145"/>
      <c r="BW180" s="145"/>
      <c r="BX180" s="145"/>
      <c r="BY180" s="145"/>
      <c r="BZ180" s="145"/>
      <c r="CA180" s="145"/>
    </row>
    <row r="181" spans="1:79" s="19" customFormat="1" ht="12.75" hidden="1" customHeight="1" x14ac:dyDescent="0.2">
      <c r="A181" s="155"/>
      <c r="B181" s="17"/>
      <c r="C181" s="18">
        <v>1</v>
      </c>
      <c r="D181" s="15">
        <f t="shared" si="16"/>
        <v>1</v>
      </c>
      <c r="E181" s="16">
        <f t="shared" si="16"/>
        <v>1</v>
      </c>
      <c r="F181" s="16">
        <f t="shared" si="16"/>
        <v>1</v>
      </c>
      <c r="G181" s="16">
        <f t="shared" si="16"/>
        <v>1</v>
      </c>
      <c r="H181" s="16">
        <f t="shared" si="16"/>
        <v>1</v>
      </c>
      <c r="I181" s="16">
        <f t="shared" si="16"/>
        <v>1</v>
      </c>
      <c r="J181" s="16">
        <f t="shared" si="16"/>
        <v>1</v>
      </c>
      <c r="K181" s="73">
        <v>1</v>
      </c>
      <c r="L181" s="86"/>
      <c r="M181" s="86"/>
      <c r="N181" s="66" t="s">
        <v>10</v>
      </c>
      <c r="O181" s="30"/>
      <c r="P181" s="196"/>
      <c r="Q181" s="33" t="s">
        <v>113</v>
      </c>
      <c r="R181" s="37" t="s">
        <v>120</v>
      </c>
      <c r="S181" s="40" t="s">
        <v>27</v>
      </c>
      <c r="T181" s="41">
        <v>100</v>
      </c>
      <c r="U181" s="42">
        <v>0</v>
      </c>
      <c r="V181" s="23" t="s">
        <v>4</v>
      </c>
      <c r="W181" s="28" t="s">
        <v>68</v>
      </c>
      <c r="X181" s="28" t="s">
        <v>68</v>
      </c>
      <c r="Y181" s="28" t="s">
        <v>50</v>
      </c>
      <c r="Z181" s="14"/>
      <c r="AA181" s="21"/>
      <c r="AB181" s="21"/>
      <c r="AC181" s="21"/>
      <c r="AD181" s="21"/>
      <c r="AE181" s="23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  <c r="BQ181" s="145"/>
      <c r="BR181" s="145"/>
      <c r="BS181" s="145"/>
      <c r="BT181" s="145"/>
      <c r="BU181" s="145"/>
      <c r="BV181" s="145"/>
      <c r="BW181" s="145"/>
      <c r="BX181" s="145"/>
      <c r="BY181" s="145"/>
      <c r="BZ181" s="145"/>
      <c r="CA181" s="145"/>
    </row>
    <row r="182" spans="1:79" s="19" customFormat="1" ht="12.75" hidden="1" customHeight="1" x14ac:dyDescent="0.2">
      <c r="A182" s="155"/>
      <c r="B182" s="17"/>
      <c r="C182" s="18"/>
      <c r="D182" s="15"/>
      <c r="E182" s="16"/>
      <c r="F182" s="16"/>
      <c r="G182" s="16"/>
      <c r="H182" s="16"/>
      <c r="I182" s="16"/>
      <c r="J182" s="16"/>
      <c r="K182" s="90"/>
      <c r="L182" s="36"/>
      <c r="M182" s="36"/>
      <c r="N182" s="91"/>
      <c r="O182" s="89"/>
      <c r="P182" s="26"/>
      <c r="Q182" s="33"/>
      <c r="R182" s="35"/>
      <c r="S182" s="40"/>
      <c r="T182" s="41"/>
      <c r="U182" s="42"/>
      <c r="V182" s="23"/>
      <c r="W182" s="28"/>
      <c r="X182" s="28"/>
      <c r="Y182" s="28"/>
      <c r="Z182" s="14"/>
      <c r="AA182" s="21"/>
      <c r="AB182" s="21"/>
      <c r="AC182" s="21"/>
      <c r="AD182" s="21"/>
      <c r="AE182" s="23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  <c r="BQ182" s="145"/>
      <c r="BR182" s="145"/>
      <c r="BS182" s="145"/>
      <c r="BT182" s="145"/>
      <c r="BU182" s="145"/>
      <c r="BV182" s="145"/>
      <c r="BW182" s="145"/>
      <c r="BX182" s="145"/>
      <c r="BY182" s="145"/>
      <c r="BZ182" s="145"/>
      <c r="CA182" s="145"/>
    </row>
    <row r="183" spans="1:79" s="19" customFormat="1" ht="15" hidden="1" customHeight="1" x14ac:dyDescent="0.2">
      <c r="A183" s="173"/>
      <c r="B183" s="44" t="s">
        <v>171</v>
      </c>
      <c r="C183" s="45">
        <v>0</v>
      </c>
      <c r="D183" s="15"/>
      <c r="E183" s="16"/>
      <c r="F183" s="16"/>
      <c r="G183" s="16"/>
      <c r="H183" s="16"/>
      <c r="I183" s="16"/>
      <c r="J183" s="16"/>
      <c r="K183" s="96">
        <v>1</v>
      </c>
      <c r="L183" s="43">
        <v>1</v>
      </c>
      <c r="M183" s="43">
        <f>SUM(K183:L183)</f>
        <v>2</v>
      </c>
      <c r="N183" s="97" t="s">
        <v>10</v>
      </c>
      <c r="O183" s="95"/>
      <c r="P183" s="60"/>
      <c r="Q183" s="69" t="s">
        <v>170</v>
      </c>
      <c r="R183" s="75" t="s">
        <v>172</v>
      </c>
      <c r="S183" s="85" t="s">
        <v>25</v>
      </c>
      <c r="T183" s="51">
        <v>90</v>
      </c>
      <c r="U183" s="62">
        <v>0</v>
      </c>
      <c r="V183" s="59" t="s">
        <v>4</v>
      </c>
      <c r="W183" s="28" t="s">
        <v>68</v>
      </c>
      <c r="X183" s="28" t="s">
        <v>68</v>
      </c>
      <c r="Y183" s="28" t="s">
        <v>50</v>
      </c>
      <c r="Z183" s="14"/>
      <c r="AA183" s="21"/>
      <c r="AB183" s="21"/>
      <c r="AC183" s="21"/>
      <c r="AD183" s="21"/>
      <c r="AE183" s="23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  <c r="BQ183" s="145"/>
      <c r="BR183" s="145"/>
      <c r="BS183" s="145"/>
      <c r="BT183" s="145"/>
      <c r="BU183" s="145"/>
      <c r="BV183" s="145"/>
      <c r="BW183" s="145"/>
      <c r="BX183" s="145"/>
      <c r="BY183" s="145"/>
      <c r="BZ183" s="145"/>
      <c r="CA183" s="145"/>
    </row>
    <row r="184" spans="1:79" s="19" customFormat="1" ht="15" hidden="1" customHeight="1" x14ac:dyDescent="0.2">
      <c r="A184" s="96" t="s">
        <v>173</v>
      </c>
      <c r="B184" s="25"/>
      <c r="C184" s="73">
        <v>1</v>
      </c>
      <c r="D184" s="83">
        <f t="shared" ref="D184:J207" si="17">$C184</f>
        <v>1</v>
      </c>
      <c r="E184" s="84">
        <f t="shared" si="17"/>
        <v>1</v>
      </c>
      <c r="F184" s="84">
        <f t="shared" si="17"/>
        <v>1</v>
      </c>
      <c r="G184" s="84">
        <f t="shared" si="17"/>
        <v>1</v>
      </c>
      <c r="H184" s="84">
        <f t="shared" si="17"/>
        <v>1</v>
      </c>
      <c r="I184" s="84">
        <f t="shared" si="17"/>
        <v>1</v>
      </c>
      <c r="J184" s="84">
        <f t="shared" si="17"/>
        <v>1</v>
      </c>
      <c r="K184" s="90">
        <v>1</v>
      </c>
      <c r="L184" s="43">
        <v>0</v>
      </c>
      <c r="M184" s="43">
        <f>SUM(K184:L184)</f>
        <v>1</v>
      </c>
      <c r="N184" s="91" t="s">
        <v>10</v>
      </c>
      <c r="O184" s="88" t="s">
        <v>187</v>
      </c>
      <c r="P184" s="66"/>
      <c r="Q184" s="33" t="s">
        <v>149</v>
      </c>
      <c r="R184" s="82" t="s">
        <v>148</v>
      </c>
      <c r="S184" s="85" t="s">
        <v>24</v>
      </c>
      <c r="T184" s="41">
        <v>100</v>
      </c>
      <c r="U184" s="42">
        <v>90</v>
      </c>
      <c r="V184" s="23" t="s">
        <v>4</v>
      </c>
      <c r="W184" s="28" t="s">
        <v>68</v>
      </c>
      <c r="X184" s="28" t="s">
        <v>68</v>
      </c>
      <c r="Y184" s="28" t="s">
        <v>85</v>
      </c>
      <c r="Z184" s="14"/>
      <c r="AA184" s="21"/>
      <c r="AB184" s="21"/>
      <c r="AC184" s="21"/>
      <c r="AD184" s="21"/>
      <c r="AE184" s="23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  <c r="BQ184" s="145"/>
      <c r="BR184" s="145"/>
      <c r="BS184" s="145"/>
      <c r="BT184" s="145"/>
      <c r="BU184" s="145"/>
      <c r="BV184" s="145"/>
      <c r="BW184" s="145"/>
      <c r="BX184" s="145"/>
      <c r="BY184" s="145"/>
      <c r="BZ184" s="145"/>
      <c r="CA184" s="145"/>
    </row>
    <row r="185" spans="1:79" s="19" customFormat="1" ht="12.75" hidden="1" customHeight="1" x14ac:dyDescent="0.2">
      <c r="A185" s="155"/>
      <c r="B185" s="17"/>
      <c r="C185" s="73">
        <v>2</v>
      </c>
      <c r="D185" s="83">
        <f t="shared" si="17"/>
        <v>2</v>
      </c>
      <c r="E185" s="84">
        <f t="shared" si="17"/>
        <v>2</v>
      </c>
      <c r="F185" s="84">
        <f t="shared" si="17"/>
        <v>2</v>
      </c>
      <c r="G185" s="84">
        <f t="shared" si="17"/>
        <v>2</v>
      </c>
      <c r="H185" s="84">
        <f t="shared" si="17"/>
        <v>2</v>
      </c>
      <c r="I185" s="84">
        <f t="shared" si="17"/>
        <v>2</v>
      </c>
      <c r="J185" s="84">
        <f t="shared" si="17"/>
        <v>2</v>
      </c>
      <c r="K185" s="90">
        <v>1</v>
      </c>
      <c r="L185" s="36">
        <v>0</v>
      </c>
      <c r="M185" s="43">
        <f t="shared" ref="M185:M215" si="18">SUM(K185:L185)</f>
        <v>1</v>
      </c>
      <c r="N185" s="91" t="s">
        <v>10</v>
      </c>
      <c r="O185" s="88"/>
      <c r="P185" s="198" t="s">
        <v>218</v>
      </c>
      <c r="Q185" s="33" t="s">
        <v>128</v>
      </c>
      <c r="R185" s="32" t="s">
        <v>119</v>
      </c>
      <c r="S185" s="40" t="s">
        <v>27</v>
      </c>
      <c r="T185" s="41">
        <v>100</v>
      </c>
      <c r="U185" s="42">
        <v>90</v>
      </c>
      <c r="V185" s="23" t="s">
        <v>4</v>
      </c>
      <c r="W185" s="28" t="s">
        <v>68</v>
      </c>
      <c r="X185" s="28" t="s">
        <v>68</v>
      </c>
      <c r="Y185" s="28" t="s">
        <v>198</v>
      </c>
      <c r="Z185" s="14"/>
      <c r="AA185" s="21">
        <f>3000*15</f>
        <v>45000</v>
      </c>
      <c r="AB185" s="21"/>
      <c r="AC185" s="21"/>
      <c r="AD185" s="21"/>
      <c r="AE185" s="23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45"/>
      <c r="BR185" s="145"/>
      <c r="BS185" s="145"/>
      <c r="BT185" s="145"/>
      <c r="BU185" s="145"/>
      <c r="BV185" s="145"/>
      <c r="BW185" s="145"/>
      <c r="BX185" s="145"/>
      <c r="BY185" s="145"/>
      <c r="BZ185" s="145"/>
      <c r="CA185" s="145"/>
    </row>
    <row r="186" spans="1:79" s="19" customFormat="1" ht="12.75" hidden="1" customHeight="1" x14ac:dyDescent="0.2">
      <c r="A186" s="155"/>
      <c r="B186" s="17"/>
      <c r="C186" s="73">
        <v>2</v>
      </c>
      <c r="D186" s="83"/>
      <c r="E186" s="84"/>
      <c r="F186" s="84">
        <f t="shared" si="17"/>
        <v>2</v>
      </c>
      <c r="G186" s="84"/>
      <c r="H186" s="84"/>
      <c r="I186" s="84"/>
      <c r="J186" s="84"/>
      <c r="K186" s="90">
        <v>1</v>
      </c>
      <c r="L186" s="36">
        <v>1</v>
      </c>
      <c r="M186" s="43">
        <f t="shared" si="18"/>
        <v>2</v>
      </c>
      <c r="N186" s="91" t="s">
        <v>10</v>
      </c>
      <c r="O186" s="88"/>
      <c r="P186" s="66" t="s">
        <v>210</v>
      </c>
      <c r="Q186" s="33" t="s">
        <v>199</v>
      </c>
      <c r="R186" s="32" t="s">
        <v>200</v>
      </c>
      <c r="S186" s="40" t="s">
        <v>27</v>
      </c>
      <c r="T186" s="41">
        <v>100</v>
      </c>
      <c r="U186" s="42">
        <v>100</v>
      </c>
      <c r="V186" s="23" t="s">
        <v>4</v>
      </c>
      <c r="W186" s="28" t="s">
        <v>68</v>
      </c>
      <c r="X186" s="28" t="s">
        <v>50</v>
      </c>
      <c r="Y186" s="28" t="s">
        <v>85</v>
      </c>
      <c r="Z186" s="14"/>
      <c r="AA186" s="21"/>
      <c r="AB186" s="21"/>
      <c r="AC186" s="21"/>
      <c r="AD186" s="21"/>
      <c r="AE186" s="23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  <c r="BQ186" s="145"/>
      <c r="BR186" s="145"/>
      <c r="BS186" s="145"/>
      <c r="BT186" s="145"/>
      <c r="BU186" s="145"/>
      <c r="BV186" s="145"/>
      <c r="BW186" s="145"/>
      <c r="BX186" s="145"/>
      <c r="BY186" s="145"/>
      <c r="BZ186" s="145"/>
      <c r="CA186" s="145"/>
    </row>
    <row r="187" spans="1:79" s="19" customFormat="1" ht="12.75" hidden="1" customHeight="1" x14ac:dyDescent="0.2">
      <c r="A187" s="155"/>
      <c r="B187" s="25" t="s">
        <v>220</v>
      </c>
      <c r="C187" s="73">
        <v>2</v>
      </c>
      <c r="D187" s="83">
        <f t="shared" si="17"/>
        <v>2</v>
      </c>
      <c r="E187" s="84">
        <f t="shared" si="17"/>
        <v>2</v>
      </c>
      <c r="F187" s="84">
        <f t="shared" si="17"/>
        <v>2</v>
      </c>
      <c r="G187" s="84">
        <f t="shared" si="17"/>
        <v>2</v>
      </c>
      <c r="H187" s="84">
        <f t="shared" si="17"/>
        <v>2</v>
      </c>
      <c r="I187" s="84">
        <f t="shared" si="17"/>
        <v>2</v>
      </c>
      <c r="J187" s="84">
        <f t="shared" si="17"/>
        <v>2</v>
      </c>
      <c r="K187" s="148">
        <f>(2*0.125*PI()*300+2)/12</f>
        <v>19.801620751602872</v>
      </c>
      <c r="L187" s="149">
        <f>K187</f>
        <v>19.801620751602872</v>
      </c>
      <c r="M187" s="43">
        <f>SUM(K187:L187)</f>
        <v>39.603241503205744</v>
      </c>
      <c r="N187" s="91" t="s">
        <v>185</v>
      </c>
      <c r="O187" s="88"/>
      <c r="P187" s="66" t="s">
        <v>211</v>
      </c>
      <c r="Q187" s="33"/>
      <c r="R187" s="32" t="s">
        <v>86</v>
      </c>
      <c r="S187" s="40" t="s">
        <v>27</v>
      </c>
      <c r="T187" s="41">
        <v>0</v>
      </c>
      <c r="U187" s="42">
        <v>0</v>
      </c>
      <c r="V187" s="23" t="s">
        <v>0</v>
      </c>
      <c r="W187" s="28" t="s">
        <v>68</v>
      </c>
      <c r="X187" s="28"/>
      <c r="Y187" s="28"/>
      <c r="Z187" s="14"/>
      <c r="AA187" s="21"/>
      <c r="AB187" s="21"/>
      <c r="AC187" s="21"/>
      <c r="AD187" s="21"/>
      <c r="AE187" s="23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  <c r="BQ187" s="145"/>
      <c r="BR187" s="145"/>
      <c r="BS187" s="145"/>
      <c r="BT187" s="145"/>
      <c r="BU187" s="145"/>
      <c r="BV187" s="145"/>
      <c r="BW187" s="145"/>
      <c r="BX187" s="145"/>
      <c r="BY187" s="145"/>
      <c r="BZ187" s="145"/>
      <c r="CA187" s="145"/>
    </row>
    <row r="188" spans="1:79" s="19" customFormat="1" ht="12.75" hidden="1" customHeight="1" x14ac:dyDescent="0.2">
      <c r="A188" s="155"/>
      <c r="B188" s="17"/>
      <c r="C188" s="73">
        <v>2</v>
      </c>
      <c r="D188" s="83">
        <f t="shared" si="17"/>
        <v>2</v>
      </c>
      <c r="E188" s="84">
        <f t="shared" si="17"/>
        <v>2</v>
      </c>
      <c r="F188" s="84">
        <f t="shared" si="17"/>
        <v>2</v>
      </c>
      <c r="G188" s="84">
        <f t="shared" si="17"/>
        <v>2</v>
      </c>
      <c r="H188" s="84">
        <f t="shared" si="17"/>
        <v>2</v>
      </c>
      <c r="I188" s="84">
        <f t="shared" si="17"/>
        <v>2</v>
      </c>
      <c r="J188" s="84">
        <f t="shared" si="17"/>
        <v>2</v>
      </c>
      <c r="K188" s="90">
        <v>1</v>
      </c>
      <c r="L188" s="36">
        <v>0</v>
      </c>
      <c r="M188" s="43">
        <f t="shared" ref="M188:M192" si="19">SUM(K188:L188)</f>
        <v>1</v>
      </c>
      <c r="N188" s="91" t="s">
        <v>10</v>
      </c>
      <c r="O188" s="88"/>
      <c r="P188" s="66" t="s">
        <v>212</v>
      </c>
      <c r="Q188" s="33" t="s">
        <v>201</v>
      </c>
      <c r="R188" s="32" t="s">
        <v>202</v>
      </c>
      <c r="S188" s="40" t="s">
        <v>27</v>
      </c>
      <c r="T188" s="41">
        <v>100</v>
      </c>
      <c r="U188" s="42">
        <v>90</v>
      </c>
      <c r="V188" s="23" t="s">
        <v>4</v>
      </c>
      <c r="W188" s="28" t="s">
        <v>68</v>
      </c>
      <c r="X188" s="28" t="s">
        <v>68</v>
      </c>
      <c r="Y188" s="28" t="s">
        <v>85</v>
      </c>
      <c r="Z188" s="14"/>
      <c r="AA188" s="21"/>
      <c r="AB188" s="21"/>
      <c r="AC188" s="21"/>
      <c r="AD188" s="21"/>
      <c r="AE188" s="23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  <c r="BQ188" s="145"/>
      <c r="BR188" s="145"/>
      <c r="BS188" s="145"/>
      <c r="BT188" s="145"/>
      <c r="BU188" s="145"/>
      <c r="BV188" s="145"/>
      <c r="BW188" s="145"/>
      <c r="BX188" s="145"/>
      <c r="BY188" s="145"/>
      <c r="BZ188" s="145"/>
      <c r="CA188" s="145"/>
    </row>
    <row r="189" spans="1:79" s="19" customFormat="1" ht="12.75" hidden="1" customHeight="1" x14ac:dyDescent="0.2">
      <c r="A189" s="155"/>
      <c r="B189" s="17"/>
      <c r="C189" s="73">
        <v>2</v>
      </c>
      <c r="D189" s="83">
        <f t="shared" si="17"/>
        <v>2</v>
      </c>
      <c r="E189" s="84">
        <f t="shared" si="17"/>
        <v>2</v>
      </c>
      <c r="F189" s="84">
        <f t="shared" si="17"/>
        <v>2</v>
      </c>
      <c r="G189" s="84">
        <f t="shared" si="17"/>
        <v>2</v>
      </c>
      <c r="H189" s="84">
        <f t="shared" si="17"/>
        <v>2</v>
      </c>
      <c r="I189" s="84">
        <f t="shared" si="17"/>
        <v>2</v>
      </c>
      <c r="J189" s="84">
        <f t="shared" si="17"/>
        <v>2</v>
      </c>
      <c r="K189" s="90">
        <v>1</v>
      </c>
      <c r="L189" s="36">
        <v>0</v>
      </c>
      <c r="M189" s="43">
        <f t="shared" si="19"/>
        <v>1</v>
      </c>
      <c r="N189" s="91" t="s">
        <v>10</v>
      </c>
      <c r="O189" s="88"/>
      <c r="P189" s="66" t="s">
        <v>212</v>
      </c>
      <c r="Q189" s="33" t="s">
        <v>203</v>
      </c>
      <c r="R189" s="32" t="s">
        <v>204</v>
      </c>
      <c r="S189" s="40" t="s">
        <v>27</v>
      </c>
      <c r="T189" s="41">
        <v>100</v>
      </c>
      <c r="U189" s="42">
        <v>90</v>
      </c>
      <c r="V189" s="23" t="s">
        <v>4</v>
      </c>
      <c r="W189" s="28" t="s">
        <v>68</v>
      </c>
      <c r="X189" s="28" t="s">
        <v>68</v>
      </c>
      <c r="Y189" s="28" t="s">
        <v>85</v>
      </c>
      <c r="Z189" s="14"/>
      <c r="AA189" s="21"/>
      <c r="AB189" s="21"/>
      <c r="AC189" s="21"/>
      <c r="AD189" s="21"/>
      <c r="AE189" s="23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  <c r="BQ189" s="145"/>
      <c r="BR189" s="145"/>
      <c r="BS189" s="145"/>
      <c r="BT189" s="145"/>
      <c r="BU189" s="145"/>
      <c r="BV189" s="145"/>
      <c r="BW189" s="145"/>
      <c r="BX189" s="145"/>
      <c r="BY189" s="145"/>
      <c r="BZ189" s="145"/>
      <c r="CA189" s="145"/>
    </row>
    <row r="190" spans="1:79" s="19" customFormat="1" ht="12.75" hidden="1" customHeight="1" x14ac:dyDescent="0.2">
      <c r="A190" s="155"/>
      <c r="B190" s="25" t="s">
        <v>219</v>
      </c>
      <c r="C190" s="73">
        <v>2</v>
      </c>
      <c r="D190" s="83">
        <f t="shared" si="17"/>
        <v>2</v>
      </c>
      <c r="E190" s="84">
        <f t="shared" si="17"/>
        <v>2</v>
      </c>
      <c r="F190" s="84">
        <f t="shared" si="17"/>
        <v>2</v>
      </c>
      <c r="G190" s="84">
        <f t="shared" si="17"/>
        <v>2</v>
      </c>
      <c r="H190" s="84">
        <f t="shared" si="17"/>
        <v>2</v>
      </c>
      <c r="I190" s="84">
        <f t="shared" si="17"/>
        <v>2</v>
      </c>
      <c r="J190" s="84">
        <f t="shared" si="17"/>
        <v>2</v>
      </c>
      <c r="K190" s="90">
        <v>1</v>
      </c>
      <c r="L190" s="36">
        <v>1</v>
      </c>
      <c r="M190" s="43">
        <f t="shared" si="19"/>
        <v>2</v>
      </c>
      <c r="N190" s="91" t="s">
        <v>10</v>
      </c>
      <c r="O190" s="88"/>
      <c r="P190" s="66" t="s">
        <v>213</v>
      </c>
      <c r="Q190" s="33" t="s">
        <v>205</v>
      </c>
      <c r="R190" s="32" t="s">
        <v>206</v>
      </c>
      <c r="S190" s="40" t="s">
        <v>27</v>
      </c>
      <c r="T190" s="41">
        <v>100</v>
      </c>
      <c r="U190" s="42">
        <v>100</v>
      </c>
      <c r="V190" s="23" t="s">
        <v>4</v>
      </c>
      <c r="W190" s="28" t="s">
        <v>68</v>
      </c>
      <c r="X190" s="28" t="s">
        <v>68</v>
      </c>
      <c r="Y190" s="28" t="s">
        <v>50</v>
      </c>
      <c r="Z190" s="14" t="s">
        <v>50</v>
      </c>
      <c r="AA190" s="21"/>
      <c r="AB190" s="21"/>
      <c r="AC190" s="21"/>
      <c r="AD190" s="21"/>
      <c r="AE190" s="23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  <c r="BQ190" s="145"/>
      <c r="BR190" s="145"/>
      <c r="BS190" s="145"/>
      <c r="BT190" s="145"/>
      <c r="BU190" s="145"/>
      <c r="BV190" s="145"/>
      <c r="BW190" s="145"/>
      <c r="BX190" s="145"/>
      <c r="BY190" s="145"/>
      <c r="BZ190" s="145"/>
      <c r="CA190" s="145"/>
    </row>
    <row r="191" spans="1:79" s="19" customFormat="1" ht="12.75" hidden="1" customHeight="1" x14ac:dyDescent="0.2">
      <c r="A191" s="155"/>
      <c r="B191" s="17"/>
      <c r="C191" s="73">
        <v>2</v>
      </c>
      <c r="D191" s="83">
        <f t="shared" si="17"/>
        <v>2</v>
      </c>
      <c r="E191" s="84">
        <f t="shared" si="17"/>
        <v>2</v>
      </c>
      <c r="F191" s="84">
        <f t="shared" si="17"/>
        <v>2</v>
      </c>
      <c r="G191" s="84">
        <f t="shared" si="17"/>
        <v>2</v>
      </c>
      <c r="H191" s="84">
        <f t="shared" si="17"/>
        <v>2</v>
      </c>
      <c r="I191" s="84">
        <f t="shared" si="17"/>
        <v>2</v>
      </c>
      <c r="J191" s="84">
        <f t="shared" si="17"/>
        <v>2</v>
      </c>
      <c r="K191" s="90">
        <v>1</v>
      </c>
      <c r="L191" s="36">
        <v>1</v>
      </c>
      <c r="M191" s="43">
        <f t="shared" ref="M191" si="20">SUM(K191:L191)</f>
        <v>2</v>
      </c>
      <c r="N191" s="91" t="s">
        <v>10</v>
      </c>
      <c r="O191" s="88"/>
      <c r="P191" s="66" t="s">
        <v>212</v>
      </c>
      <c r="Q191" s="33" t="s">
        <v>207</v>
      </c>
      <c r="R191" s="32" t="s">
        <v>208</v>
      </c>
      <c r="S191" s="40" t="s">
        <v>27</v>
      </c>
      <c r="T191" s="41">
        <v>100</v>
      </c>
      <c r="U191" s="42">
        <v>100</v>
      </c>
      <c r="V191" s="23" t="s">
        <v>4</v>
      </c>
      <c r="W191" s="28" t="s">
        <v>68</v>
      </c>
      <c r="X191" s="28" t="s">
        <v>68</v>
      </c>
      <c r="Y191" s="28" t="s">
        <v>50</v>
      </c>
      <c r="Z191" s="14"/>
      <c r="AA191" s="21"/>
      <c r="AB191" s="21"/>
      <c r="AC191" s="21"/>
      <c r="AD191" s="21"/>
      <c r="AE191" s="23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</row>
    <row r="192" spans="1:79" s="19" customFormat="1" ht="12.75" hidden="1" customHeight="1" x14ac:dyDescent="0.2">
      <c r="A192" s="155"/>
      <c r="B192" s="17" t="s">
        <v>220</v>
      </c>
      <c r="C192" s="73">
        <v>2</v>
      </c>
      <c r="D192" s="83">
        <f t="shared" si="17"/>
        <v>2</v>
      </c>
      <c r="E192" s="84">
        <f t="shared" si="17"/>
        <v>2</v>
      </c>
      <c r="F192" s="84">
        <f t="shared" si="17"/>
        <v>2</v>
      </c>
      <c r="G192" s="84">
        <f t="shared" si="17"/>
        <v>2</v>
      </c>
      <c r="H192" s="84">
        <f t="shared" si="17"/>
        <v>2</v>
      </c>
      <c r="I192" s="84">
        <f t="shared" si="17"/>
        <v>2</v>
      </c>
      <c r="J192" s="84">
        <f t="shared" si="17"/>
        <v>2</v>
      </c>
      <c r="K192" s="90">
        <v>1</v>
      </c>
      <c r="L192" s="36">
        <v>1</v>
      </c>
      <c r="M192" s="43">
        <f t="shared" si="19"/>
        <v>2</v>
      </c>
      <c r="N192" s="91" t="s">
        <v>10</v>
      </c>
      <c r="O192" s="88"/>
      <c r="P192" s="198" t="s">
        <v>214</v>
      </c>
      <c r="Q192" s="33" t="s">
        <v>221</v>
      </c>
      <c r="R192" s="32" t="s">
        <v>222</v>
      </c>
      <c r="S192" s="40" t="s">
        <v>11</v>
      </c>
      <c r="T192" s="41"/>
      <c r="U192" s="42"/>
      <c r="V192" s="23" t="s">
        <v>0</v>
      </c>
      <c r="W192" s="28"/>
      <c r="X192" s="28"/>
      <c r="Y192" s="28"/>
      <c r="Z192" s="14"/>
      <c r="AA192" s="21"/>
      <c r="AB192" s="21"/>
      <c r="AC192" s="21"/>
      <c r="AD192" s="21"/>
      <c r="AE192" s="23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  <c r="BQ192" s="145"/>
      <c r="BR192" s="145"/>
      <c r="BS192" s="145"/>
      <c r="BT192" s="145"/>
      <c r="BU192" s="145"/>
      <c r="BV192" s="145"/>
      <c r="BW192" s="145"/>
      <c r="BX192" s="145"/>
      <c r="BY192" s="145"/>
      <c r="BZ192" s="145"/>
      <c r="CA192" s="145"/>
    </row>
    <row r="193" spans="1:79" s="19" customFormat="1" ht="12.75" hidden="1" customHeight="1" x14ac:dyDescent="0.2">
      <c r="A193" s="155"/>
      <c r="B193" s="17"/>
      <c r="C193" s="73">
        <v>2</v>
      </c>
      <c r="D193" s="83">
        <f t="shared" si="17"/>
        <v>2</v>
      </c>
      <c r="E193" s="84">
        <f t="shared" si="17"/>
        <v>2</v>
      </c>
      <c r="F193" s="84">
        <f t="shared" si="17"/>
        <v>2</v>
      </c>
      <c r="G193" s="84">
        <f t="shared" si="17"/>
        <v>2</v>
      </c>
      <c r="H193" s="84">
        <f t="shared" si="17"/>
        <v>2</v>
      </c>
      <c r="I193" s="84">
        <f t="shared" si="17"/>
        <v>2</v>
      </c>
      <c r="J193" s="84">
        <f t="shared" si="17"/>
        <v>2</v>
      </c>
      <c r="K193" s="90">
        <v>2</v>
      </c>
      <c r="L193" s="36">
        <v>2</v>
      </c>
      <c r="M193" s="43">
        <f t="shared" si="18"/>
        <v>4</v>
      </c>
      <c r="N193" s="91" t="s">
        <v>10</v>
      </c>
      <c r="O193" s="88"/>
      <c r="P193" s="66" t="s">
        <v>215</v>
      </c>
      <c r="Q193" s="33" t="s">
        <v>156</v>
      </c>
      <c r="R193" s="32" t="s">
        <v>176</v>
      </c>
      <c r="S193" s="40" t="s">
        <v>27</v>
      </c>
      <c r="T193" s="41">
        <v>100</v>
      </c>
      <c r="U193" s="42">
        <v>90</v>
      </c>
      <c r="V193" s="23" t="s">
        <v>4</v>
      </c>
      <c r="W193" s="28" t="s">
        <v>68</v>
      </c>
      <c r="X193" s="28" t="s">
        <v>68</v>
      </c>
      <c r="Y193" s="28" t="s">
        <v>50</v>
      </c>
      <c r="Z193" s="14"/>
      <c r="AA193" s="21"/>
      <c r="AB193" s="21"/>
      <c r="AC193" s="21"/>
      <c r="AD193" s="21"/>
      <c r="AE193" s="23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  <c r="BQ193" s="145"/>
      <c r="BR193" s="145"/>
      <c r="BS193" s="145"/>
      <c r="BT193" s="145"/>
      <c r="BU193" s="145"/>
      <c r="BV193" s="145"/>
      <c r="BW193" s="145"/>
      <c r="BX193" s="145"/>
      <c r="BY193" s="145"/>
      <c r="BZ193" s="145"/>
      <c r="CA193" s="145"/>
    </row>
    <row r="194" spans="1:79" s="19" customFormat="1" ht="12.75" hidden="1" customHeight="1" x14ac:dyDescent="0.2">
      <c r="A194" s="155"/>
      <c r="B194" s="17"/>
      <c r="C194" s="73">
        <v>2</v>
      </c>
      <c r="D194" s="83">
        <f t="shared" si="17"/>
        <v>2</v>
      </c>
      <c r="E194" s="84">
        <f t="shared" si="17"/>
        <v>2</v>
      </c>
      <c r="F194" s="84">
        <f t="shared" si="17"/>
        <v>2</v>
      </c>
      <c r="G194" s="84">
        <f t="shared" si="17"/>
        <v>2</v>
      </c>
      <c r="H194" s="84">
        <f t="shared" si="17"/>
        <v>2</v>
      </c>
      <c r="I194" s="84">
        <f t="shared" si="17"/>
        <v>2</v>
      </c>
      <c r="J194" s="84">
        <f t="shared" si="17"/>
        <v>2</v>
      </c>
      <c r="K194" s="90">
        <v>2</v>
      </c>
      <c r="L194" s="36">
        <v>2</v>
      </c>
      <c r="M194" s="43">
        <f t="shared" si="18"/>
        <v>4</v>
      </c>
      <c r="N194" s="91" t="s">
        <v>10</v>
      </c>
      <c r="O194" s="88"/>
      <c r="P194" s="66" t="s">
        <v>215</v>
      </c>
      <c r="Q194" s="33" t="s">
        <v>154</v>
      </c>
      <c r="R194" s="32" t="s">
        <v>155</v>
      </c>
      <c r="S194" s="40" t="s">
        <v>27</v>
      </c>
      <c r="T194" s="41">
        <v>100</v>
      </c>
      <c r="U194" s="42">
        <v>90</v>
      </c>
      <c r="V194" s="23" t="s">
        <v>4</v>
      </c>
      <c r="W194" s="28" t="s">
        <v>68</v>
      </c>
      <c r="X194" s="28" t="s">
        <v>68</v>
      </c>
      <c r="Y194" s="28" t="s">
        <v>85</v>
      </c>
      <c r="Z194" s="14"/>
      <c r="AA194" s="21"/>
      <c r="AB194" s="21"/>
      <c r="AC194" s="21"/>
      <c r="AD194" s="21"/>
      <c r="AE194" s="23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45"/>
      <c r="BT194" s="145"/>
      <c r="BU194" s="145"/>
      <c r="BV194" s="145"/>
      <c r="BW194" s="145"/>
      <c r="BX194" s="145"/>
      <c r="BY194" s="145"/>
      <c r="BZ194" s="145"/>
      <c r="CA194" s="145"/>
    </row>
    <row r="195" spans="1:79" s="19" customFormat="1" ht="12.75" hidden="1" customHeight="1" x14ac:dyDescent="0.2">
      <c r="A195" s="155"/>
      <c r="B195" s="240" t="s">
        <v>220</v>
      </c>
      <c r="C195" s="73">
        <v>2</v>
      </c>
      <c r="D195" s="83">
        <f t="shared" si="17"/>
        <v>2</v>
      </c>
      <c r="E195" s="84">
        <f t="shared" si="17"/>
        <v>2</v>
      </c>
      <c r="F195" s="84">
        <f t="shared" si="17"/>
        <v>2</v>
      </c>
      <c r="G195" s="84">
        <f t="shared" si="17"/>
        <v>2</v>
      </c>
      <c r="H195" s="84">
        <f t="shared" si="17"/>
        <v>2</v>
      </c>
      <c r="I195" s="84">
        <f t="shared" si="17"/>
        <v>2</v>
      </c>
      <c r="J195" s="84">
        <f t="shared" si="17"/>
        <v>2</v>
      </c>
      <c r="K195" s="90">
        <v>2</v>
      </c>
      <c r="L195" s="36">
        <v>2</v>
      </c>
      <c r="M195" s="43">
        <f t="shared" si="18"/>
        <v>4</v>
      </c>
      <c r="N195" s="91" t="s">
        <v>10</v>
      </c>
      <c r="O195" s="88"/>
      <c r="P195" s="198" t="s">
        <v>214</v>
      </c>
      <c r="Q195" s="33" t="s">
        <v>167</v>
      </c>
      <c r="R195" s="32" t="s">
        <v>158</v>
      </c>
      <c r="S195" s="40" t="s">
        <v>11</v>
      </c>
      <c r="T195" s="41">
        <v>100</v>
      </c>
      <c r="U195" s="42">
        <v>0</v>
      </c>
      <c r="V195" s="23" t="s">
        <v>0</v>
      </c>
      <c r="W195" s="28" t="s">
        <v>68</v>
      </c>
      <c r="X195" s="28" t="s">
        <v>68</v>
      </c>
      <c r="Y195" s="28"/>
      <c r="Z195" s="14"/>
      <c r="AA195" s="21"/>
      <c r="AB195" s="21"/>
      <c r="AC195" s="21"/>
      <c r="AD195" s="21"/>
      <c r="AE195" s="23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  <c r="BQ195" s="145"/>
      <c r="BR195" s="145"/>
      <c r="BS195" s="145"/>
      <c r="BT195" s="145"/>
      <c r="BU195" s="145"/>
      <c r="BV195" s="145"/>
      <c r="BW195" s="145"/>
      <c r="BX195" s="145"/>
      <c r="BY195" s="145"/>
      <c r="BZ195" s="145"/>
      <c r="CA195" s="145"/>
    </row>
    <row r="196" spans="1:79" s="19" customFormat="1" ht="12.75" hidden="1" customHeight="1" x14ac:dyDescent="0.2">
      <c r="A196" s="155"/>
      <c r="B196" s="241"/>
      <c r="C196" s="73">
        <v>2</v>
      </c>
      <c r="D196" s="83">
        <f t="shared" si="17"/>
        <v>2</v>
      </c>
      <c r="E196" s="84">
        <f t="shared" si="17"/>
        <v>2</v>
      </c>
      <c r="F196" s="84">
        <f t="shared" si="17"/>
        <v>2</v>
      </c>
      <c r="G196" s="84">
        <f t="shared" si="17"/>
        <v>2</v>
      </c>
      <c r="H196" s="84">
        <f t="shared" si="17"/>
        <v>2</v>
      </c>
      <c r="I196" s="84">
        <f t="shared" si="17"/>
        <v>2</v>
      </c>
      <c r="J196" s="84">
        <f t="shared" si="17"/>
        <v>2</v>
      </c>
      <c r="K196" s="90">
        <v>2</v>
      </c>
      <c r="L196" s="36">
        <v>2</v>
      </c>
      <c r="M196" s="43">
        <f t="shared" si="18"/>
        <v>4</v>
      </c>
      <c r="N196" s="91" t="s">
        <v>10</v>
      </c>
      <c r="O196" s="88"/>
      <c r="P196" s="198" t="s">
        <v>214</v>
      </c>
      <c r="Q196" s="33" t="s">
        <v>168</v>
      </c>
      <c r="R196" s="32" t="s">
        <v>159</v>
      </c>
      <c r="S196" s="40" t="s">
        <v>11</v>
      </c>
      <c r="T196" s="41">
        <v>100</v>
      </c>
      <c r="U196" s="42">
        <v>0</v>
      </c>
      <c r="V196" s="23" t="s">
        <v>0</v>
      </c>
      <c r="W196" s="28" t="s">
        <v>68</v>
      </c>
      <c r="X196" s="28" t="s">
        <v>68</v>
      </c>
      <c r="Y196" s="28"/>
      <c r="Z196" s="14"/>
      <c r="AA196" s="21"/>
      <c r="AB196" s="21"/>
      <c r="AC196" s="21"/>
      <c r="AD196" s="21"/>
      <c r="AE196" s="23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  <c r="BQ196" s="145"/>
      <c r="BR196" s="145"/>
      <c r="BS196" s="145"/>
      <c r="BT196" s="145"/>
      <c r="BU196" s="145"/>
      <c r="BV196" s="145"/>
      <c r="BW196" s="145"/>
      <c r="BX196" s="145"/>
      <c r="BY196" s="145"/>
      <c r="BZ196" s="145"/>
      <c r="CA196" s="145"/>
    </row>
    <row r="197" spans="1:79" s="19" customFormat="1" ht="12.75" hidden="1" customHeight="1" x14ac:dyDescent="0.2">
      <c r="A197" s="155"/>
      <c r="B197" s="241"/>
      <c r="C197" s="73">
        <v>2</v>
      </c>
      <c r="D197" s="83">
        <f t="shared" si="17"/>
        <v>2</v>
      </c>
      <c r="E197" s="84">
        <f t="shared" si="17"/>
        <v>2</v>
      </c>
      <c r="F197" s="84">
        <f t="shared" si="17"/>
        <v>2</v>
      </c>
      <c r="G197" s="84">
        <f t="shared" si="17"/>
        <v>2</v>
      </c>
      <c r="H197" s="84">
        <f t="shared" si="17"/>
        <v>2</v>
      </c>
      <c r="I197" s="84">
        <f t="shared" si="17"/>
        <v>2</v>
      </c>
      <c r="J197" s="84">
        <f t="shared" si="17"/>
        <v>2</v>
      </c>
      <c r="K197" s="90">
        <v>4</v>
      </c>
      <c r="L197" s="36">
        <v>2</v>
      </c>
      <c r="M197" s="43">
        <f t="shared" si="18"/>
        <v>6</v>
      </c>
      <c r="N197" s="91" t="s">
        <v>10</v>
      </c>
      <c r="O197" s="88"/>
      <c r="P197" s="198" t="s">
        <v>214</v>
      </c>
      <c r="Q197" s="33" t="s">
        <v>169</v>
      </c>
      <c r="R197" s="32" t="s">
        <v>157</v>
      </c>
      <c r="S197" s="40" t="s">
        <v>11</v>
      </c>
      <c r="T197" s="41">
        <v>100</v>
      </c>
      <c r="U197" s="42">
        <v>0</v>
      </c>
      <c r="V197" s="23" t="s">
        <v>0</v>
      </c>
      <c r="W197" s="28" t="s">
        <v>68</v>
      </c>
      <c r="X197" s="28" t="s">
        <v>68</v>
      </c>
      <c r="Y197" s="28"/>
      <c r="Z197" s="14"/>
      <c r="AA197" s="21"/>
      <c r="AB197" s="21"/>
      <c r="AC197" s="21"/>
      <c r="AD197" s="21"/>
      <c r="AE197" s="23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  <c r="BQ197" s="145"/>
      <c r="BR197" s="145"/>
      <c r="BS197" s="145"/>
      <c r="BT197" s="145"/>
      <c r="BU197" s="145"/>
      <c r="BV197" s="145"/>
      <c r="BW197" s="145"/>
      <c r="BX197" s="145"/>
      <c r="BY197" s="145"/>
      <c r="BZ197" s="145"/>
      <c r="CA197" s="145"/>
    </row>
    <row r="198" spans="1:79" s="19" customFormat="1" ht="12.75" hidden="1" customHeight="1" x14ac:dyDescent="0.2">
      <c r="A198" s="155"/>
      <c r="B198" s="241"/>
      <c r="C198" s="73">
        <v>2</v>
      </c>
      <c r="D198" s="83">
        <f t="shared" si="17"/>
        <v>2</v>
      </c>
      <c r="E198" s="84">
        <f t="shared" si="17"/>
        <v>2</v>
      </c>
      <c r="F198" s="84">
        <f t="shared" si="17"/>
        <v>2</v>
      </c>
      <c r="G198" s="84">
        <f t="shared" si="17"/>
        <v>2</v>
      </c>
      <c r="H198" s="84">
        <f t="shared" si="17"/>
        <v>2</v>
      </c>
      <c r="I198" s="84">
        <f t="shared" si="17"/>
        <v>2</v>
      </c>
      <c r="J198" s="84">
        <f t="shared" si="17"/>
        <v>2</v>
      </c>
      <c r="K198" s="90">
        <v>12</v>
      </c>
      <c r="L198" s="36">
        <v>6</v>
      </c>
      <c r="M198" s="43">
        <f t="shared" si="18"/>
        <v>18</v>
      </c>
      <c r="N198" s="91" t="s">
        <v>78</v>
      </c>
      <c r="O198" s="88"/>
      <c r="P198" s="198" t="s">
        <v>216</v>
      </c>
      <c r="Q198" s="33" t="s">
        <v>160</v>
      </c>
      <c r="R198" s="32" t="s">
        <v>161</v>
      </c>
      <c r="S198" s="40" t="s">
        <v>27</v>
      </c>
      <c r="T198" s="41">
        <v>0</v>
      </c>
      <c r="U198" s="42">
        <v>0</v>
      </c>
      <c r="V198" s="23" t="s">
        <v>0</v>
      </c>
      <c r="W198" s="28" t="s">
        <v>68</v>
      </c>
      <c r="X198" s="28" t="s">
        <v>68</v>
      </c>
      <c r="Y198" s="28"/>
      <c r="Z198" s="14"/>
      <c r="AA198" s="21"/>
      <c r="AB198" s="21"/>
      <c r="AC198" s="21"/>
      <c r="AD198" s="21"/>
      <c r="AE198" s="23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  <c r="BQ198" s="145"/>
      <c r="BR198" s="145"/>
      <c r="BS198" s="145"/>
      <c r="BT198" s="145"/>
      <c r="BU198" s="145"/>
      <c r="BV198" s="145"/>
      <c r="BW198" s="145"/>
      <c r="BX198" s="145"/>
      <c r="BY198" s="145"/>
      <c r="BZ198" s="145"/>
      <c r="CA198" s="145"/>
    </row>
    <row r="199" spans="1:79" s="19" customFormat="1" ht="12.75" hidden="1" customHeight="1" x14ac:dyDescent="0.2">
      <c r="A199" s="155"/>
      <c r="B199" s="242"/>
      <c r="C199" s="73">
        <v>3</v>
      </c>
      <c r="D199" s="83">
        <f t="shared" si="17"/>
        <v>3</v>
      </c>
      <c r="E199" s="84">
        <f t="shared" si="17"/>
        <v>3</v>
      </c>
      <c r="F199" s="84">
        <f t="shared" si="17"/>
        <v>3</v>
      </c>
      <c r="G199" s="84">
        <f t="shared" si="17"/>
        <v>3</v>
      </c>
      <c r="H199" s="84">
        <f t="shared" si="17"/>
        <v>3</v>
      </c>
      <c r="I199" s="84">
        <f t="shared" si="17"/>
        <v>3</v>
      </c>
      <c r="J199" s="84">
        <f t="shared" si="17"/>
        <v>3</v>
      </c>
      <c r="K199" s="90">
        <v>2</v>
      </c>
      <c r="L199" s="36">
        <v>2</v>
      </c>
      <c r="M199" s="43">
        <f t="shared" si="18"/>
        <v>4</v>
      </c>
      <c r="N199" s="91" t="s">
        <v>10</v>
      </c>
      <c r="O199" s="88"/>
      <c r="P199" s="198" t="s">
        <v>217</v>
      </c>
      <c r="Q199" s="33" t="s">
        <v>162</v>
      </c>
      <c r="R199" s="32" t="s">
        <v>163</v>
      </c>
      <c r="S199" s="40" t="s">
        <v>27</v>
      </c>
      <c r="T199" s="41">
        <v>100</v>
      </c>
      <c r="U199" s="42">
        <v>100</v>
      </c>
      <c r="V199" s="23" t="s">
        <v>0</v>
      </c>
      <c r="W199" s="28" t="s">
        <v>68</v>
      </c>
      <c r="X199" s="28" t="s">
        <v>68</v>
      </c>
      <c r="Y199" s="28"/>
      <c r="Z199" s="14"/>
      <c r="AA199" s="21"/>
      <c r="AB199" s="21"/>
      <c r="AC199" s="21"/>
      <c r="AD199" s="21"/>
      <c r="AE199" s="23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  <c r="BQ199" s="145"/>
      <c r="BR199" s="145"/>
      <c r="BS199" s="145"/>
      <c r="BT199" s="145"/>
      <c r="BU199" s="145"/>
      <c r="BV199" s="145"/>
      <c r="BW199" s="145"/>
      <c r="BX199" s="145"/>
      <c r="BY199" s="145"/>
      <c r="BZ199" s="145"/>
      <c r="CA199" s="145"/>
    </row>
    <row r="200" spans="1:79" s="19" customFormat="1" ht="15" hidden="1" customHeight="1" x14ac:dyDescent="0.2">
      <c r="A200" s="96" t="s">
        <v>173</v>
      </c>
      <c r="B200" s="25"/>
      <c r="C200" s="73">
        <v>1</v>
      </c>
      <c r="D200" s="83">
        <f t="shared" si="17"/>
        <v>1</v>
      </c>
      <c r="E200" s="84">
        <f t="shared" si="17"/>
        <v>1</v>
      </c>
      <c r="F200" s="84">
        <f t="shared" si="17"/>
        <v>1</v>
      </c>
      <c r="G200" s="84">
        <f t="shared" si="17"/>
        <v>1</v>
      </c>
      <c r="H200" s="84">
        <f t="shared" si="17"/>
        <v>1</v>
      </c>
      <c r="I200" s="84">
        <f t="shared" si="17"/>
        <v>1</v>
      </c>
      <c r="J200" s="84">
        <f t="shared" si="17"/>
        <v>1</v>
      </c>
      <c r="K200" s="90">
        <v>1</v>
      </c>
      <c r="L200" s="43">
        <v>0</v>
      </c>
      <c r="M200" s="43">
        <f t="shared" si="18"/>
        <v>1</v>
      </c>
      <c r="N200" s="91" t="s">
        <v>10</v>
      </c>
      <c r="O200" s="88" t="s">
        <v>187</v>
      </c>
      <c r="P200" s="66"/>
      <c r="Q200" s="33" t="s">
        <v>166</v>
      </c>
      <c r="R200" s="82" t="s">
        <v>165</v>
      </c>
      <c r="S200" s="85" t="s">
        <v>24</v>
      </c>
      <c r="T200" s="41">
        <v>100</v>
      </c>
      <c r="U200" s="42">
        <v>90</v>
      </c>
      <c r="V200" s="23" t="s">
        <v>4</v>
      </c>
      <c r="W200" s="28" t="s">
        <v>68</v>
      </c>
      <c r="X200" s="28" t="s">
        <v>68</v>
      </c>
      <c r="Y200" s="28" t="s">
        <v>85</v>
      </c>
      <c r="Z200" s="14"/>
      <c r="AA200" s="21"/>
      <c r="AB200" s="21"/>
      <c r="AC200" s="21"/>
      <c r="AD200" s="21"/>
      <c r="AE200" s="23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  <c r="BQ200" s="145"/>
      <c r="BR200" s="145"/>
      <c r="BS200" s="145"/>
      <c r="BT200" s="145"/>
      <c r="BU200" s="145"/>
      <c r="BV200" s="145"/>
      <c r="BW200" s="145"/>
      <c r="BX200" s="145"/>
      <c r="BY200" s="145"/>
      <c r="BZ200" s="145"/>
      <c r="CA200" s="145"/>
    </row>
    <row r="201" spans="1:79" s="19" customFormat="1" ht="12.75" hidden="1" customHeight="1" x14ac:dyDescent="0.2">
      <c r="A201" s="155"/>
      <c r="B201" s="17"/>
      <c r="C201" s="73">
        <v>2</v>
      </c>
      <c r="D201" s="83">
        <f t="shared" ref="D201:J215" si="21">$C201</f>
        <v>2</v>
      </c>
      <c r="E201" s="84">
        <f t="shared" si="21"/>
        <v>2</v>
      </c>
      <c r="F201" s="84">
        <f t="shared" si="21"/>
        <v>2</v>
      </c>
      <c r="G201" s="84">
        <f t="shared" si="21"/>
        <v>2</v>
      </c>
      <c r="H201" s="84">
        <f t="shared" si="21"/>
        <v>2</v>
      </c>
      <c r="I201" s="84">
        <f t="shared" si="21"/>
        <v>2</v>
      </c>
      <c r="J201" s="84">
        <f t="shared" si="21"/>
        <v>2</v>
      </c>
      <c r="K201" s="90">
        <v>1</v>
      </c>
      <c r="L201" s="36">
        <v>0</v>
      </c>
      <c r="M201" s="43">
        <f t="shared" si="18"/>
        <v>1</v>
      </c>
      <c r="N201" s="91" t="s">
        <v>10</v>
      </c>
      <c r="O201" s="88"/>
      <c r="P201" s="198" t="s">
        <v>218</v>
      </c>
      <c r="Q201" s="33" t="s">
        <v>129</v>
      </c>
      <c r="R201" s="32" t="s">
        <v>119</v>
      </c>
      <c r="S201" s="40" t="s">
        <v>27</v>
      </c>
      <c r="T201" s="41">
        <v>100</v>
      </c>
      <c r="U201" s="42">
        <v>90</v>
      </c>
      <c r="V201" s="23" t="s">
        <v>4</v>
      </c>
      <c r="W201" s="28" t="s">
        <v>68</v>
      </c>
      <c r="X201" s="28" t="s">
        <v>68</v>
      </c>
      <c r="Y201" s="28" t="s">
        <v>198</v>
      </c>
      <c r="Z201" s="14"/>
      <c r="AA201" s="21">
        <f>3000*15</f>
        <v>45000</v>
      </c>
      <c r="AB201" s="21"/>
      <c r="AC201" s="21"/>
      <c r="AD201" s="21"/>
      <c r="AE201" s="23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  <c r="BQ201" s="145"/>
      <c r="BR201" s="145"/>
      <c r="BS201" s="145"/>
      <c r="BT201" s="145"/>
      <c r="BU201" s="145"/>
      <c r="BV201" s="145"/>
      <c r="BW201" s="145"/>
      <c r="BX201" s="145"/>
      <c r="BY201" s="145"/>
      <c r="BZ201" s="145"/>
      <c r="CA201" s="145"/>
    </row>
    <row r="202" spans="1:79" s="19" customFormat="1" ht="12.75" hidden="1" customHeight="1" x14ac:dyDescent="0.2">
      <c r="A202" s="155"/>
      <c r="B202" s="17"/>
      <c r="C202" s="73">
        <v>2</v>
      </c>
      <c r="D202" s="83"/>
      <c r="E202" s="84"/>
      <c r="F202" s="84">
        <f t="shared" si="17"/>
        <v>2</v>
      </c>
      <c r="G202" s="84"/>
      <c r="H202" s="84"/>
      <c r="I202" s="84"/>
      <c r="J202" s="84"/>
      <c r="K202" s="90">
        <v>1</v>
      </c>
      <c r="L202" s="36">
        <v>1</v>
      </c>
      <c r="M202" s="43">
        <f t="shared" ref="M202" si="22">SUM(K202:L202)</f>
        <v>2</v>
      </c>
      <c r="N202" s="91" t="s">
        <v>10</v>
      </c>
      <c r="O202" s="88"/>
      <c r="P202" s="66" t="s">
        <v>210</v>
      </c>
      <c r="Q202" s="33" t="s">
        <v>199</v>
      </c>
      <c r="R202" s="32" t="s">
        <v>200</v>
      </c>
      <c r="S202" s="40" t="s">
        <v>27</v>
      </c>
      <c r="T202" s="41">
        <v>100</v>
      </c>
      <c r="U202" s="42">
        <v>100</v>
      </c>
      <c r="V202" s="23" t="s">
        <v>4</v>
      </c>
      <c r="W202" s="28" t="s">
        <v>68</v>
      </c>
      <c r="X202" s="28" t="s">
        <v>50</v>
      </c>
      <c r="Y202" s="28" t="s">
        <v>85</v>
      </c>
      <c r="Z202" s="14"/>
      <c r="AA202" s="21"/>
      <c r="AB202" s="21"/>
      <c r="AC202" s="21"/>
      <c r="AD202" s="21"/>
      <c r="AE202" s="23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  <c r="BQ202" s="145"/>
      <c r="BR202" s="145"/>
      <c r="BS202" s="145"/>
      <c r="BT202" s="145"/>
      <c r="BU202" s="145"/>
      <c r="BV202" s="145"/>
      <c r="BW202" s="145"/>
      <c r="BX202" s="145"/>
      <c r="BY202" s="145"/>
      <c r="BZ202" s="145"/>
      <c r="CA202" s="145"/>
    </row>
    <row r="203" spans="1:79" s="19" customFormat="1" ht="12.75" hidden="1" customHeight="1" x14ac:dyDescent="0.2">
      <c r="A203" s="155"/>
      <c r="B203" s="25" t="s">
        <v>220</v>
      </c>
      <c r="C203" s="73">
        <v>2</v>
      </c>
      <c r="D203" s="83">
        <f t="shared" si="21"/>
        <v>2</v>
      </c>
      <c r="E203" s="84">
        <f t="shared" si="21"/>
        <v>2</v>
      </c>
      <c r="F203" s="84">
        <f t="shared" si="21"/>
        <v>2</v>
      </c>
      <c r="G203" s="84">
        <f t="shared" si="21"/>
        <v>2</v>
      </c>
      <c r="H203" s="84">
        <f t="shared" si="21"/>
        <v>2</v>
      </c>
      <c r="I203" s="84">
        <f t="shared" si="21"/>
        <v>2</v>
      </c>
      <c r="J203" s="84">
        <f t="shared" si="21"/>
        <v>2</v>
      </c>
      <c r="K203" s="148">
        <f>(2*0.125*PI()*300+2)/12</f>
        <v>19.801620751602872</v>
      </c>
      <c r="L203" s="149">
        <f>K203</f>
        <v>19.801620751602872</v>
      </c>
      <c r="M203" s="43">
        <f>SUM(K203:L203)</f>
        <v>39.603241503205744</v>
      </c>
      <c r="N203" s="91" t="s">
        <v>185</v>
      </c>
      <c r="O203" s="88"/>
      <c r="P203" s="66" t="s">
        <v>211</v>
      </c>
      <c r="Q203" s="33"/>
      <c r="R203" s="32" t="s">
        <v>86</v>
      </c>
      <c r="S203" s="40" t="s">
        <v>27</v>
      </c>
      <c r="T203" s="41">
        <v>0</v>
      </c>
      <c r="U203" s="42">
        <v>0</v>
      </c>
      <c r="V203" s="23" t="s">
        <v>0</v>
      </c>
      <c r="W203" s="28" t="s">
        <v>68</v>
      </c>
      <c r="X203" s="28"/>
      <c r="Y203" s="28"/>
      <c r="Z203" s="14"/>
      <c r="AA203" s="21"/>
      <c r="AB203" s="21"/>
      <c r="AC203" s="21"/>
      <c r="AD203" s="21"/>
      <c r="AE203" s="23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  <c r="BQ203" s="145"/>
      <c r="BR203" s="145"/>
      <c r="BS203" s="145"/>
      <c r="BT203" s="145"/>
      <c r="BU203" s="145"/>
      <c r="BV203" s="145"/>
      <c r="BW203" s="145"/>
      <c r="BX203" s="145"/>
      <c r="BY203" s="145"/>
      <c r="BZ203" s="145"/>
      <c r="CA203" s="145"/>
    </row>
    <row r="204" spans="1:79" s="19" customFormat="1" ht="12.75" hidden="1" customHeight="1" x14ac:dyDescent="0.2">
      <c r="A204" s="155"/>
      <c r="B204" s="17"/>
      <c r="C204" s="73">
        <v>2</v>
      </c>
      <c r="D204" s="83">
        <f t="shared" si="17"/>
        <v>2</v>
      </c>
      <c r="E204" s="84">
        <f t="shared" si="17"/>
        <v>2</v>
      </c>
      <c r="F204" s="84">
        <f t="shared" si="17"/>
        <v>2</v>
      </c>
      <c r="G204" s="84">
        <f t="shared" si="17"/>
        <v>2</v>
      </c>
      <c r="H204" s="84">
        <f t="shared" si="17"/>
        <v>2</v>
      </c>
      <c r="I204" s="84">
        <f t="shared" si="17"/>
        <v>2</v>
      </c>
      <c r="J204" s="84">
        <f t="shared" si="17"/>
        <v>2</v>
      </c>
      <c r="K204" s="90">
        <v>1</v>
      </c>
      <c r="L204" s="36">
        <v>0</v>
      </c>
      <c r="M204" s="43">
        <f t="shared" ref="M204:M208" si="23">SUM(K204:L204)</f>
        <v>1</v>
      </c>
      <c r="N204" s="91" t="s">
        <v>10</v>
      </c>
      <c r="O204" s="88"/>
      <c r="P204" s="66" t="s">
        <v>212</v>
      </c>
      <c r="Q204" s="33" t="s">
        <v>201</v>
      </c>
      <c r="R204" s="32" t="s">
        <v>202</v>
      </c>
      <c r="S204" s="40" t="s">
        <v>27</v>
      </c>
      <c r="T204" s="41">
        <v>100</v>
      </c>
      <c r="U204" s="42">
        <v>90</v>
      </c>
      <c r="V204" s="23" t="s">
        <v>4</v>
      </c>
      <c r="W204" s="28" t="s">
        <v>68</v>
      </c>
      <c r="X204" s="28" t="s">
        <v>68</v>
      </c>
      <c r="Y204" s="28" t="s">
        <v>85</v>
      </c>
      <c r="Z204" s="14"/>
      <c r="AA204" s="21"/>
      <c r="AB204" s="21"/>
      <c r="AC204" s="21"/>
      <c r="AD204" s="21"/>
      <c r="AE204" s="23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  <c r="BQ204" s="145"/>
      <c r="BR204" s="145"/>
      <c r="BS204" s="145"/>
      <c r="BT204" s="145"/>
      <c r="BU204" s="145"/>
      <c r="BV204" s="145"/>
      <c r="BW204" s="145"/>
      <c r="BX204" s="145"/>
      <c r="BY204" s="145"/>
      <c r="BZ204" s="145"/>
      <c r="CA204" s="145"/>
    </row>
    <row r="205" spans="1:79" s="19" customFormat="1" ht="12.75" hidden="1" customHeight="1" x14ac:dyDescent="0.2">
      <c r="A205" s="155"/>
      <c r="B205" s="17"/>
      <c r="C205" s="73">
        <v>2</v>
      </c>
      <c r="D205" s="83">
        <f t="shared" ref="D205:J205" si="24">$C205</f>
        <v>2</v>
      </c>
      <c r="E205" s="84">
        <f t="shared" si="24"/>
        <v>2</v>
      </c>
      <c r="F205" s="84">
        <f t="shared" si="24"/>
        <v>2</v>
      </c>
      <c r="G205" s="84">
        <f t="shared" si="24"/>
        <v>2</v>
      </c>
      <c r="H205" s="84">
        <f t="shared" si="24"/>
        <v>2</v>
      </c>
      <c r="I205" s="84">
        <f t="shared" si="24"/>
        <v>2</v>
      </c>
      <c r="J205" s="84">
        <f t="shared" si="24"/>
        <v>2</v>
      </c>
      <c r="K205" s="90">
        <v>1</v>
      </c>
      <c r="L205" s="36">
        <v>0</v>
      </c>
      <c r="M205" s="43">
        <f t="shared" si="23"/>
        <v>1</v>
      </c>
      <c r="N205" s="91" t="s">
        <v>10</v>
      </c>
      <c r="O205" s="88"/>
      <c r="P205" s="66" t="s">
        <v>212</v>
      </c>
      <c r="Q205" s="33" t="s">
        <v>203</v>
      </c>
      <c r="R205" s="32" t="s">
        <v>204</v>
      </c>
      <c r="S205" s="40" t="s">
        <v>27</v>
      </c>
      <c r="T205" s="41">
        <v>100</v>
      </c>
      <c r="U205" s="42">
        <v>90</v>
      </c>
      <c r="V205" s="23" t="s">
        <v>4</v>
      </c>
      <c r="W205" s="28" t="s">
        <v>68</v>
      </c>
      <c r="X205" s="28" t="s">
        <v>68</v>
      </c>
      <c r="Y205" s="28" t="s">
        <v>85</v>
      </c>
      <c r="Z205" s="14"/>
      <c r="AA205" s="21"/>
      <c r="AB205" s="21"/>
      <c r="AC205" s="21"/>
      <c r="AD205" s="21"/>
      <c r="AE205" s="23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  <c r="BQ205" s="145"/>
      <c r="BR205" s="145"/>
      <c r="BS205" s="145"/>
      <c r="BT205" s="145"/>
      <c r="BU205" s="145"/>
      <c r="BV205" s="145"/>
      <c r="BW205" s="145"/>
      <c r="BX205" s="145"/>
      <c r="BY205" s="145"/>
      <c r="BZ205" s="145"/>
      <c r="CA205" s="145"/>
    </row>
    <row r="206" spans="1:79" s="19" customFormat="1" ht="12.75" hidden="1" customHeight="1" x14ac:dyDescent="0.2">
      <c r="A206" s="155"/>
      <c r="B206" s="25" t="s">
        <v>219</v>
      </c>
      <c r="C206" s="73">
        <v>2</v>
      </c>
      <c r="D206" s="83">
        <f t="shared" si="17"/>
        <v>2</v>
      </c>
      <c r="E206" s="84">
        <f t="shared" si="17"/>
        <v>2</v>
      </c>
      <c r="F206" s="84">
        <f t="shared" si="17"/>
        <v>2</v>
      </c>
      <c r="G206" s="84">
        <f t="shared" si="17"/>
        <v>2</v>
      </c>
      <c r="H206" s="84">
        <f t="shared" si="17"/>
        <v>2</v>
      </c>
      <c r="I206" s="84">
        <f t="shared" si="17"/>
        <v>2</v>
      </c>
      <c r="J206" s="84">
        <f t="shared" si="17"/>
        <v>2</v>
      </c>
      <c r="K206" s="90">
        <v>1</v>
      </c>
      <c r="L206" s="36">
        <v>0</v>
      </c>
      <c r="M206" s="43">
        <f t="shared" si="23"/>
        <v>1</v>
      </c>
      <c r="N206" s="91" t="s">
        <v>10</v>
      </c>
      <c r="O206" s="88"/>
      <c r="P206" s="66" t="s">
        <v>213</v>
      </c>
      <c r="Q206" s="33" t="s">
        <v>205</v>
      </c>
      <c r="R206" s="32" t="s">
        <v>206</v>
      </c>
      <c r="S206" s="40" t="s">
        <v>27</v>
      </c>
      <c r="T206" s="41">
        <v>100</v>
      </c>
      <c r="U206" s="42">
        <v>100</v>
      </c>
      <c r="V206" s="23" t="s">
        <v>4</v>
      </c>
      <c r="W206" s="28" t="s">
        <v>68</v>
      </c>
      <c r="X206" s="28" t="s">
        <v>68</v>
      </c>
      <c r="Y206" s="28" t="s">
        <v>50</v>
      </c>
      <c r="Z206" s="14" t="s">
        <v>50</v>
      </c>
      <c r="AA206" s="21"/>
      <c r="AB206" s="21"/>
      <c r="AC206" s="21"/>
      <c r="AD206" s="21"/>
      <c r="AE206" s="23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  <c r="BQ206" s="145"/>
      <c r="BR206" s="145"/>
      <c r="BS206" s="145"/>
      <c r="BT206" s="145"/>
      <c r="BU206" s="145"/>
      <c r="BV206" s="145"/>
      <c r="BW206" s="145"/>
      <c r="BX206" s="145"/>
      <c r="BY206" s="145"/>
      <c r="BZ206" s="145"/>
      <c r="CA206" s="145"/>
    </row>
    <row r="207" spans="1:79" s="19" customFormat="1" ht="12.75" hidden="1" customHeight="1" x14ac:dyDescent="0.2">
      <c r="A207" s="155"/>
      <c r="B207" s="25"/>
      <c r="C207" s="73">
        <v>2</v>
      </c>
      <c r="D207" s="83">
        <f t="shared" si="17"/>
        <v>2</v>
      </c>
      <c r="E207" s="84">
        <f t="shared" si="17"/>
        <v>2</v>
      </c>
      <c r="F207" s="84">
        <f t="shared" si="17"/>
        <v>2</v>
      </c>
      <c r="G207" s="84">
        <f t="shared" si="17"/>
        <v>2</v>
      </c>
      <c r="H207" s="84">
        <f t="shared" si="17"/>
        <v>2</v>
      </c>
      <c r="I207" s="84">
        <f t="shared" si="17"/>
        <v>2</v>
      </c>
      <c r="J207" s="84">
        <f t="shared" si="17"/>
        <v>2</v>
      </c>
      <c r="K207" s="90">
        <v>1</v>
      </c>
      <c r="L207" s="36">
        <v>1</v>
      </c>
      <c r="M207" s="43">
        <f t="shared" si="23"/>
        <v>2</v>
      </c>
      <c r="N207" s="91" t="s">
        <v>10</v>
      </c>
      <c r="O207" s="88"/>
      <c r="P207" s="66" t="s">
        <v>212</v>
      </c>
      <c r="Q207" s="33" t="s">
        <v>207</v>
      </c>
      <c r="R207" s="32" t="s">
        <v>208</v>
      </c>
      <c r="S207" s="40" t="s">
        <v>27</v>
      </c>
      <c r="T207" s="41">
        <v>100</v>
      </c>
      <c r="U207" s="42">
        <v>100</v>
      </c>
      <c r="V207" s="23" t="s">
        <v>4</v>
      </c>
      <c r="W207" s="28" t="s">
        <v>68</v>
      </c>
      <c r="X207" s="28" t="s">
        <v>68</v>
      </c>
      <c r="Y207" s="28" t="s">
        <v>50</v>
      </c>
      <c r="Z207" s="14"/>
      <c r="AA207" s="21"/>
      <c r="AB207" s="21"/>
      <c r="AC207" s="21"/>
      <c r="AD207" s="21"/>
      <c r="AE207" s="23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  <c r="BQ207" s="145"/>
      <c r="BR207" s="145"/>
      <c r="BS207" s="145"/>
      <c r="BT207" s="145"/>
      <c r="BU207" s="145"/>
      <c r="BV207" s="145"/>
      <c r="BW207" s="145"/>
      <c r="BX207" s="145"/>
      <c r="BY207" s="145"/>
      <c r="BZ207" s="145"/>
      <c r="CA207" s="145"/>
    </row>
    <row r="208" spans="1:79" s="19" customFormat="1" ht="12.75" hidden="1" customHeight="1" x14ac:dyDescent="0.2">
      <c r="A208" s="155"/>
      <c r="B208" s="17" t="s">
        <v>220</v>
      </c>
      <c r="C208" s="73">
        <v>2</v>
      </c>
      <c r="D208" s="83">
        <f t="shared" ref="D208:J208" si="25">$C208</f>
        <v>2</v>
      </c>
      <c r="E208" s="84">
        <f t="shared" si="25"/>
        <v>2</v>
      </c>
      <c r="F208" s="84">
        <f t="shared" si="25"/>
        <v>2</v>
      </c>
      <c r="G208" s="84">
        <f t="shared" si="25"/>
        <v>2</v>
      </c>
      <c r="H208" s="84">
        <f t="shared" si="25"/>
        <v>2</v>
      </c>
      <c r="I208" s="84">
        <f t="shared" si="25"/>
        <v>2</v>
      </c>
      <c r="J208" s="84">
        <f t="shared" si="25"/>
        <v>2</v>
      </c>
      <c r="K208" s="90">
        <v>1</v>
      </c>
      <c r="L208" s="36">
        <v>1</v>
      </c>
      <c r="M208" s="43">
        <f t="shared" si="23"/>
        <v>2</v>
      </c>
      <c r="N208" s="91" t="s">
        <v>10</v>
      </c>
      <c r="O208" s="88"/>
      <c r="P208" s="198" t="s">
        <v>214</v>
      </c>
      <c r="Q208" s="33" t="s">
        <v>221</v>
      </c>
      <c r="R208" s="32" t="s">
        <v>222</v>
      </c>
      <c r="S208" s="40" t="s">
        <v>11</v>
      </c>
      <c r="T208" s="41"/>
      <c r="U208" s="42"/>
      <c r="V208" s="23" t="s">
        <v>0</v>
      </c>
      <c r="W208" s="28"/>
      <c r="X208" s="28"/>
      <c r="Y208" s="28"/>
      <c r="Z208" s="14"/>
      <c r="AA208" s="21"/>
      <c r="AB208" s="21"/>
      <c r="AC208" s="21"/>
      <c r="AD208" s="21"/>
      <c r="AE208" s="23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  <c r="BQ208" s="145"/>
      <c r="BR208" s="145"/>
      <c r="BS208" s="145"/>
      <c r="BT208" s="145"/>
      <c r="BU208" s="145"/>
      <c r="BV208" s="145"/>
      <c r="BW208" s="145"/>
      <c r="BX208" s="145"/>
      <c r="BY208" s="145"/>
      <c r="BZ208" s="145"/>
      <c r="CA208" s="145"/>
    </row>
    <row r="209" spans="1:79" s="19" customFormat="1" ht="12.75" hidden="1" customHeight="1" x14ac:dyDescent="0.2">
      <c r="A209" s="155"/>
      <c r="B209" s="17"/>
      <c r="C209" s="73">
        <v>2</v>
      </c>
      <c r="D209" s="83">
        <f t="shared" si="21"/>
        <v>2</v>
      </c>
      <c r="E209" s="84">
        <f t="shared" si="21"/>
        <v>2</v>
      </c>
      <c r="F209" s="84">
        <f t="shared" si="21"/>
        <v>2</v>
      </c>
      <c r="G209" s="84">
        <f t="shared" si="21"/>
        <v>2</v>
      </c>
      <c r="H209" s="84">
        <f t="shared" si="21"/>
        <v>2</v>
      </c>
      <c r="I209" s="84">
        <f t="shared" si="21"/>
        <v>2</v>
      </c>
      <c r="J209" s="84">
        <f t="shared" si="21"/>
        <v>2</v>
      </c>
      <c r="K209" s="90">
        <v>2</v>
      </c>
      <c r="L209" s="36">
        <v>2</v>
      </c>
      <c r="M209" s="43">
        <f t="shared" si="18"/>
        <v>4</v>
      </c>
      <c r="N209" s="91" t="s">
        <v>10</v>
      </c>
      <c r="O209" s="88"/>
      <c r="P209" s="66" t="s">
        <v>215</v>
      </c>
      <c r="Q209" s="33" t="s">
        <v>156</v>
      </c>
      <c r="R209" s="32" t="s">
        <v>176</v>
      </c>
      <c r="S209" s="40" t="s">
        <v>27</v>
      </c>
      <c r="T209" s="41">
        <v>100</v>
      </c>
      <c r="U209" s="42">
        <v>90</v>
      </c>
      <c r="V209" s="23" t="s">
        <v>4</v>
      </c>
      <c r="W209" s="28" t="s">
        <v>68</v>
      </c>
      <c r="X209" s="28" t="s">
        <v>68</v>
      </c>
      <c r="Y209" s="28" t="s">
        <v>50</v>
      </c>
      <c r="Z209" s="14"/>
      <c r="AA209" s="21"/>
      <c r="AB209" s="21"/>
      <c r="AC209" s="21"/>
      <c r="AD209" s="21"/>
      <c r="AE209" s="23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  <c r="BQ209" s="145"/>
      <c r="BR209" s="145"/>
      <c r="BS209" s="145"/>
      <c r="BT209" s="145"/>
      <c r="BU209" s="145"/>
      <c r="BV209" s="145"/>
      <c r="BW209" s="145"/>
      <c r="BX209" s="145"/>
      <c r="BY209" s="145"/>
      <c r="BZ209" s="145"/>
      <c r="CA209" s="145"/>
    </row>
    <row r="210" spans="1:79" s="19" customFormat="1" ht="12.75" hidden="1" customHeight="1" x14ac:dyDescent="0.2">
      <c r="A210" s="155"/>
      <c r="B210" s="17"/>
      <c r="C210" s="73">
        <v>2</v>
      </c>
      <c r="D210" s="83">
        <f t="shared" si="21"/>
        <v>2</v>
      </c>
      <c r="E210" s="84">
        <f t="shared" si="21"/>
        <v>2</v>
      </c>
      <c r="F210" s="84">
        <f t="shared" si="21"/>
        <v>2</v>
      </c>
      <c r="G210" s="84">
        <f t="shared" si="21"/>
        <v>2</v>
      </c>
      <c r="H210" s="84">
        <f t="shared" si="21"/>
        <v>2</v>
      </c>
      <c r="I210" s="84">
        <f t="shared" si="21"/>
        <v>2</v>
      </c>
      <c r="J210" s="84">
        <f t="shared" si="21"/>
        <v>2</v>
      </c>
      <c r="K210" s="90">
        <v>2</v>
      </c>
      <c r="L210" s="36">
        <v>2</v>
      </c>
      <c r="M210" s="43">
        <f t="shared" si="18"/>
        <v>4</v>
      </c>
      <c r="N210" s="91" t="s">
        <v>10</v>
      </c>
      <c r="O210" s="88"/>
      <c r="P210" s="66" t="s">
        <v>215</v>
      </c>
      <c r="Q210" s="33" t="s">
        <v>154</v>
      </c>
      <c r="R210" s="32" t="s">
        <v>155</v>
      </c>
      <c r="S210" s="40" t="s">
        <v>27</v>
      </c>
      <c r="T210" s="41">
        <v>100</v>
      </c>
      <c r="U210" s="42">
        <v>90</v>
      </c>
      <c r="V210" s="23" t="s">
        <v>4</v>
      </c>
      <c r="W210" s="28" t="s">
        <v>68</v>
      </c>
      <c r="X210" s="28" t="s">
        <v>68</v>
      </c>
      <c r="Y210" s="28" t="s">
        <v>85</v>
      </c>
      <c r="Z210" s="14"/>
      <c r="AA210" s="21"/>
      <c r="AB210" s="21"/>
      <c r="AC210" s="21"/>
      <c r="AD210" s="21"/>
      <c r="AE210" s="23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  <c r="BQ210" s="145"/>
      <c r="BR210" s="145"/>
      <c r="BS210" s="145"/>
      <c r="BT210" s="145"/>
      <c r="BU210" s="145"/>
      <c r="BV210" s="145"/>
      <c r="BW210" s="145"/>
      <c r="BX210" s="145"/>
      <c r="BY210" s="145"/>
      <c r="BZ210" s="145"/>
      <c r="CA210" s="145"/>
    </row>
    <row r="211" spans="1:79" s="19" customFormat="1" ht="12.75" hidden="1" customHeight="1" x14ac:dyDescent="0.2">
      <c r="A211" s="155"/>
      <c r="B211" s="240" t="s">
        <v>220</v>
      </c>
      <c r="C211" s="73">
        <v>2</v>
      </c>
      <c r="D211" s="83">
        <f t="shared" si="21"/>
        <v>2</v>
      </c>
      <c r="E211" s="84">
        <f t="shared" si="21"/>
        <v>2</v>
      </c>
      <c r="F211" s="84">
        <f t="shared" si="21"/>
        <v>2</v>
      </c>
      <c r="G211" s="84">
        <f t="shared" si="21"/>
        <v>2</v>
      </c>
      <c r="H211" s="84">
        <f t="shared" si="21"/>
        <v>2</v>
      </c>
      <c r="I211" s="84">
        <f t="shared" si="21"/>
        <v>2</v>
      </c>
      <c r="J211" s="84">
        <f t="shared" si="21"/>
        <v>2</v>
      </c>
      <c r="K211" s="90">
        <v>2</v>
      </c>
      <c r="L211" s="36">
        <v>2</v>
      </c>
      <c r="M211" s="43">
        <f t="shared" si="18"/>
        <v>4</v>
      </c>
      <c r="N211" s="91" t="s">
        <v>10</v>
      </c>
      <c r="O211" s="88"/>
      <c r="P211" s="198" t="s">
        <v>214</v>
      </c>
      <c r="Q211" s="33" t="s">
        <v>167</v>
      </c>
      <c r="R211" s="32" t="s">
        <v>158</v>
      </c>
      <c r="S211" s="40" t="s">
        <v>11</v>
      </c>
      <c r="T211" s="41">
        <v>100</v>
      </c>
      <c r="U211" s="42">
        <v>0</v>
      </c>
      <c r="V211" s="23" t="s">
        <v>0</v>
      </c>
      <c r="W211" s="28" t="s">
        <v>68</v>
      </c>
      <c r="X211" s="28" t="s">
        <v>68</v>
      </c>
      <c r="Y211" s="28"/>
      <c r="Z211" s="14"/>
      <c r="AA211" s="21"/>
      <c r="AB211" s="21"/>
      <c r="AC211" s="21"/>
      <c r="AD211" s="21"/>
      <c r="AE211" s="23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  <c r="BQ211" s="145"/>
      <c r="BR211" s="145"/>
      <c r="BS211" s="145"/>
      <c r="BT211" s="145"/>
      <c r="BU211" s="145"/>
      <c r="BV211" s="145"/>
      <c r="BW211" s="145"/>
      <c r="BX211" s="145"/>
      <c r="BY211" s="145"/>
      <c r="BZ211" s="145"/>
      <c r="CA211" s="145"/>
    </row>
    <row r="212" spans="1:79" s="19" customFormat="1" ht="12.75" hidden="1" customHeight="1" x14ac:dyDescent="0.2">
      <c r="A212" s="155"/>
      <c r="B212" s="241"/>
      <c r="C212" s="73">
        <v>2</v>
      </c>
      <c r="D212" s="83">
        <f t="shared" si="21"/>
        <v>2</v>
      </c>
      <c r="E212" s="84">
        <f t="shared" si="21"/>
        <v>2</v>
      </c>
      <c r="F212" s="84">
        <f t="shared" si="21"/>
        <v>2</v>
      </c>
      <c r="G212" s="84">
        <f t="shared" si="21"/>
        <v>2</v>
      </c>
      <c r="H212" s="84">
        <f t="shared" si="21"/>
        <v>2</v>
      </c>
      <c r="I212" s="84">
        <f t="shared" si="21"/>
        <v>2</v>
      </c>
      <c r="J212" s="84">
        <f t="shared" si="21"/>
        <v>2</v>
      </c>
      <c r="K212" s="90">
        <v>2</v>
      </c>
      <c r="L212" s="36">
        <v>2</v>
      </c>
      <c r="M212" s="43">
        <f t="shared" si="18"/>
        <v>4</v>
      </c>
      <c r="N212" s="91" t="s">
        <v>10</v>
      </c>
      <c r="O212" s="88"/>
      <c r="P212" s="198" t="s">
        <v>214</v>
      </c>
      <c r="Q212" s="33" t="s">
        <v>168</v>
      </c>
      <c r="R212" s="32" t="s">
        <v>159</v>
      </c>
      <c r="S212" s="40" t="s">
        <v>11</v>
      </c>
      <c r="T212" s="41">
        <v>100</v>
      </c>
      <c r="U212" s="42">
        <v>0</v>
      </c>
      <c r="V212" s="23" t="s">
        <v>0</v>
      </c>
      <c r="W212" s="28" t="s">
        <v>68</v>
      </c>
      <c r="X212" s="28" t="s">
        <v>68</v>
      </c>
      <c r="Y212" s="28"/>
      <c r="Z212" s="14"/>
      <c r="AA212" s="21"/>
      <c r="AB212" s="21"/>
      <c r="AC212" s="21"/>
      <c r="AD212" s="21"/>
      <c r="AE212" s="23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145"/>
      <c r="BW212" s="145"/>
      <c r="BX212" s="145"/>
      <c r="BY212" s="145"/>
      <c r="BZ212" s="145"/>
      <c r="CA212" s="145"/>
    </row>
    <row r="213" spans="1:79" s="19" customFormat="1" ht="12.75" hidden="1" customHeight="1" x14ac:dyDescent="0.2">
      <c r="A213" s="155"/>
      <c r="B213" s="241"/>
      <c r="C213" s="73">
        <v>2</v>
      </c>
      <c r="D213" s="83">
        <f t="shared" si="21"/>
        <v>2</v>
      </c>
      <c r="E213" s="84">
        <f t="shared" si="21"/>
        <v>2</v>
      </c>
      <c r="F213" s="84">
        <f t="shared" si="21"/>
        <v>2</v>
      </c>
      <c r="G213" s="84">
        <f t="shared" si="21"/>
        <v>2</v>
      </c>
      <c r="H213" s="84">
        <f t="shared" si="21"/>
        <v>2</v>
      </c>
      <c r="I213" s="84">
        <f t="shared" si="21"/>
        <v>2</v>
      </c>
      <c r="J213" s="84">
        <f t="shared" si="21"/>
        <v>2</v>
      </c>
      <c r="K213" s="90">
        <v>4</v>
      </c>
      <c r="L213" s="36">
        <v>2</v>
      </c>
      <c r="M213" s="43">
        <f t="shared" si="18"/>
        <v>6</v>
      </c>
      <c r="N213" s="91" t="s">
        <v>10</v>
      </c>
      <c r="O213" s="88"/>
      <c r="P213" s="198" t="s">
        <v>214</v>
      </c>
      <c r="Q213" s="33" t="s">
        <v>169</v>
      </c>
      <c r="R213" s="32" t="s">
        <v>157</v>
      </c>
      <c r="S213" s="40" t="s">
        <v>11</v>
      </c>
      <c r="T213" s="41">
        <v>100</v>
      </c>
      <c r="U213" s="42">
        <v>0</v>
      </c>
      <c r="V213" s="23" t="s">
        <v>0</v>
      </c>
      <c r="W213" s="28" t="s">
        <v>68</v>
      </c>
      <c r="X213" s="28" t="s">
        <v>68</v>
      </c>
      <c r="Y213" s="28"/>
      <c r="Z213" s="14"/>
      <c r="AA213" s="21"/>
      <c r="AB213" s="21"/>
      <c r="AC213" s="21"/>
      <c r="AD213" s="21"/>
      <c r="AE213" s="23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145"/>
      <c r="BW213" s="145"/>
      <c r="BX213" s="145"/>
      <c r="BY213" s="145"/>
      <c r="BZ213" s="145"/>
      <c r="CA213" s="145"/>
    </row>
    <row r="214" spans="1:79" s="19" customFormat="1" ht="12.75" hidden="1" customHeight="1" x14ac:dyDescent="0.2">
      <c r="A214" s="155"/>
      <c r="B214" s="241"/>
      <c r="C214" s="73">
        <v>2</v>
      </c>
      <c r="D214" s="83">
        <f t="shared" si="21"/>
        <v>2</v>
      </c>
      <c r="E214" s="84">
        <f t="shared" si="21"/>
        <v>2</v>
      </c>
      <c r="F214" s="84">
        <f t="shared" si="21"/>
        <v>2</v>
      </c>
      <c r="G214" s="84">
        <f t="shared" si="21"/>
        <v>2</v>
      </c>
      <c r="H214" s="84">
        <f t="shared" si="21"/>
        <v>2</v>
      </c>
      <c r="I214" s="84">
        <f t="shared" si="21"/>
        <v>2</v>
      </c>
      <c r="J214" s="84">
        <f t="shared" si="21"/>
        <v>2</v>
      </c>
      <c r="K214" s="90">
        <v>12</v>
      </c>
      <c r="L214" s="36">
        <v>6</v>
      </c>
      <c r="M214" s="43">
        <f t="shared" si="18"/>
        <v>18</v>
      </c>
      <c r="N214" s="91" t="s">
        <v>78</v>
      </c>
      <c r="O214" s="88"/>
      <c r="P214" s="198" t="s">
        <v>216</v>
      </c>
      <c r="Q214" s="33" t="s">
        <v>160</v>
      </c>
      <c r="R214" s="32" t="s">
        <v>161</v>
      </c>
      <c r="S214" s="40" t="s">
        <v>27</v>
      </c>
      <c r="T214" s="41">
        <v>0</v>
      </c>
      <c r="U214" s="42">
        <v>0</v>
      </c>
      <c r="V214" s="23" t="s">
        <v>0</v>
      </c>
      <c r="W214" s="28" t="s">
        <v>68</v>
      </c>
      <c r="X214" s="28" t="s">
        <v>68</v>
      </c>
      <c r="Y214" s="28"/>
      <c r="Z214" s="14"/>
      <c r="AA214" s="21"/>
      <c r="AB214" s="21"/>
      <c r="AC214" s="21"/>
      <c r="AD214" s="21"/>
      <c r="AE214" s="23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145"/>
      <c r="BW214" s="145"/>
      <c r="BX214" s="145"/>
      <c r="BY214" s="145"/>
      <c r="BZ214" s="145"/>
      <c r="CA214" s="145"/>
    </row>
    <row r="215" spans="1:79" s="19" customFormat="1" ht="12.75" hidden="1" customHeight="1" thickBot="1" x14ac:dyDescent="0.25">
      <c r="A215" s="174"/>
      <c r="B215" s="241"/>
      <c r="C215" s="175">
        <v>3</v>
      </c>
      <c r="D215" s="176">
        <f t="shared" si="21"/>
        <v>3</v>
      </c>
      <c r="E215" s="177">
        <f t="shared" si="21"/>
        <v>3</v>
      </c>
      <c r="F215" s="177">
        <f t="shared" si="21"/>
        <v>3</v>
      </c>
      <c r="G215" s="177">
        <f t="shared" si="21"/>
        <v>3</v>
      </c>
      <c r="H215" s="177">
        <f t="shared" si="21"/>
        <v>3</v>
      </c>
      <c r="I215" s="177">
        <f t="shared" si="21"/>
        <v>3</v>
      </c>
      <c r="J215" s="177">
        <f t="shared" si="21"/>
        <v>3</v>
      </c>
      <c r="K215" s="178">
        <v>2</v>
      </c>
      <c r="L215" s="179">
        <v>2</v>
      </c>
      <c r="M215" s="180">
        <f t="shared" si="18"/>
        <v>4</v>
      </c>
      <c r="N215" s="181" t="s">
        <v>10</v>
      </c>
      <c r="O215" s="182"/>
      <c r="P215" s="239" t="s">
        <v>217</v>
      </c>
      <c r="Q215" s="183" t="s">
        <v>162</v>
      </c>
      <c r="R215" s="184" t="s">
        <v>163</v>
      </c>
      <c r="S215" s="185" t="s">
        <v>27</v>
      </c>
      <c r="T215" s="186">
        <v>100</v>
      </c>
      <c r="U215" s="187">
        <v>100</v>
      </c>
      <c r="V215" s="188" t="s">
        <v>0</v>
      </c>
      <c r="W215" s="189" t="s">
        <v>68</v>
      </c>
      <c r="X215" s="189" t="s">
        <v>68</v>
      </c>
      <c r="Y215" s="189"/>
      <c r="Z215" s="190"/>
      <c r="AA215" s="191"/>
      <c r="AB215" s="191"/>
      <c r="AC215" s="191"/>
      <c r="AD215" s="191"/>
      <c r="AE215" s="23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145"/>
      <c r="BW215" s="145"/>
      <c r="BX215" s="145"/>
      <c r="BY215" s="145"/>
      <c r="BZ215" s="145"/>
      <c r="CA215" s="145"/>
    </row>
    <row r="216" spans="1:79" s="19" customFormat="1" ht="12.75" hidden="1" customHeight="1" x14ac:dyDescent="0.2">
      <c r="A216" s="174"/>
      <c r="B216" s="243"/>
      <c r="C216" s="203"/>
      <c r="D216" s="204"/>
      <c r="E216" s="205"/>
      <c r="F216" s="205"/>
      <c r="G216" s="205"/>
      <c r="H216" s="205"/>
      <c r="I216" s="205"/>
      <c r="J216" s="205"/>
      <c r="K216" s="174"/>
      <c r="L216" s="206"/>
      <c r="M216" s="206"/>
      <c r="N216" s="207"/>
      <c r="O216" s="208"/>
      <c r="P216" s="238" t="s">
        <v>217</v>
      </c>
      <c r="Q216" s="209"/>
      <c r="R216" s="210"/>
      <c r="S216" s="211"/>
      <c r="T216" s="212"/>
      <c r="U216" s="213"/>
      <c r="V216" s="214"/>
      <c r="W216" s="215"/>
      <c r="X216" s="215"/>
      <c r="Y216" s="215"/>
      <c r="Z216" s="216"/>
      <c r="AA216" s="217"/>
      <c r="AB216" s="217"/>
      <c r="AC216" s="217"/>
      <c r="AD216" s="217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145"/>
      <c r="BW216" s="145"/>
      <c r="BX216" s="145"/>
      <c r="BY216" s="145"/>
      <c r="BZ216" s="145"/>
      <c r="CA216" s="145"/>
    </row>
    <row r="217" spans="1:79" s="19" customFormat="1" ht="12.75" hidden="1" customHeight="1" x14ac:dyDescent="0.2">
      <c r="A217" s="71"/>
      <c r="B217" s="151"/>
      <c r="C217" s="152"/>
      <c r="D217" s="153"/>
      <c r="E217" s="154"/>
      <c r="F217" s="154"/>
      <c r="G217" s="154"/>
      <c r="H217" s="154"/>
      <c r="I217" s="154"/>
      <c r="J217" s="154"/>
      <c r="K217" s="155"/>
      <c r="L217" s="156"/>
      <c r="M217" s="156"/>
      <c r="N217" s="157"/>
      <c r="O217" s="158"/>
      <c r="P217" s="197"/>
      <c r="Q217" s="159"/>
      <c r="R217" s="160"/>
      <c r="S217" s="161"/>
      <c r="T217" s="162"/>
      <c r="U217" s="163"/>
      <c r="V217" s="164"/>
      <c r="W217" s="165"/>
      <c r="X217" s="165"/>
      <c r="Y217" s="165"/>
      <c r="Z217" s="166"/>
      <c r="AA217" s="167"/>
      <c r="AB217" s="167"/>
      <c r="AC217" s="167"/>
      <c r="AD217" s="167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145"/>
      <c r="BW217" s="145"/>
      <c r="BX217" s="145"/>
      <c r="BY217" s="145"/>
      <c r="BZ217" s="145"/>
      <c r="CA217" s="145"/>
    </row>
    <row r="218" spans="1:79" s="19" customFormat="1" ht="12.75" hidden="1" customHeight="1" x14ac:dyDescent="0.2">
      <c r="A218" s="71"/>
      <c r="B218" s="17"/>
      <c r="C218" s="18"/>
      <c r="D218" s="15"/>
      <c r="E218" s="16"/>
      <c r="F218" s="16"/>
      <c r="G218" s="16"/>
      <c r="H218" s="16"/>
      <c r="I218" s="16"/>
      <c r="J218" s="16"/>
      <c r="K218" s="90"/>
      <c r="L218" s="36"/>
      <c r="M218" s="36"/>
      <c r="N218" s="91"/>
      <c r="O218" s="89"/>
      <c r="P218" s="26"/>
      <c r="Q218" s="33"/>
      <c r="R218" s="35"/>
      <c r="S218" s="40"/>
      <c r="T218" s="41"/>
      <c r="U218" s="42"/>
      <c r="V218" s="23"/>
      <c r="W218" s="28"/>
      <c r="X218" s="28"/>
      <c r="Y218" s="28"/>
      <c r="Z218" s="14"/>
      <c r="AA218" s="21"/>
      <c r="AB218" s="21"/>
      <c r="AC218" s="21"/>
      <c r="AD218" s="21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145"/>
      <c r="BW218" s="145"/>
      <c r="BX218" s="145"/>
      <c r="BY218" s="145"/>
      <c r="BZ218" s="145"/>
      <c r="CA218" s="145"/>
    </row>
    <row r="219" spans="1:79" s="19" customFormat="1" ht="12.75" hidden="1" customHeight="1" x14ac:dyDescent="0.2">
      <c r="A219" s="71"/>
      <c r="B219" s="17"/>
      <c r="C219" s="18"/>
      <c r="D219" s="15"/>
      <c r="E219" s="16"/>
      <c r="F219" s="16"/>
      <c r="G219" s="16"/>
      <c r="H219" s="16"/>
      <c r="I219" s="16"/>
      <c r="J219" s="16"/>
      <c r="K219" s="90"/>
      <c r="L219" s="36"/>
      <c r="M219" s="36"/>
      <c r="N219" s="91"/>
      <c r="O219" s="89"/>
      <c r="P219" s="26"/>
      <c r="Q219" s="33"/>
      <c r="R219" s="35"/>
      <c r="S219" s="40"/>
      <c r="T219" s="41"/>
      <c r="U219" s="42"/>
      <c r="V219" s="23"/>
      <c r="W219" s="28"/>
      <c r="X219" s="28"/>
      <c r="Y219" s="28"/>
      <c r="Z219" s="14"/>
      <c r="AA219" s="21"/>
      <c r="AB219" s="21"/>
      <c r="AC219" s="21"/>
      <c r="AD219" s="21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145"/>
      <c r="BW219" s="145"/>
      <c r="BX219" s="145"/>
      <c r="BY219" s="145"/>
      <c r="BZ219" s="145"/>
      <c r="CA219" s="145"/>
    </row>
    <row r="220" spans="1:79" s="19" customFormat="1" ht="12.75" hidden="1" customHeight="1" x14ac:dyDescent="0.2">
      <c r="A220" s="71"/>
      <c r="B220" s="17"/>
      <c r="C220" s="18"/>
      <c r="D220" s="15"/>
      <c r="E220" s="16"/>
      <c r="F220" s="16"/>
      <c r="G220" s="16"/>
      <c r="H220" s="16"/>
      <c r="I220" s="16"/>
      <c r="J220" s="16"/>
      <c r="K220" s="90"/>
      <c r="L220" s="36"/>
      <c r="M220" s="36"/>
      <c r="N220" s="91"/>
      <c r="O220" s="89"/>
      <c r="P220" s="26"/>
      <c r="Q220" s="33"/>
      <c r="R220" s="35"/>
      <c r="S220" s="40"/>
      <c r="T220" s="41"/>
      <c r="U220" s="42"/>
      <c r="V220" s="23"/>
      <c r="W220" s="28"/>
      <c r="X220" s="28"/>
      <c r="Y220" s="28"/>
      <c r="Z220" s="14"/>
      <c r="AA220" s="21"/>
      <c r="AB220" s="21"/>
      <c r="AC220" s="21"/>
      <c r="AD220" s="21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145"/>
      <c r="BW220" s="145"/>
      <c r="BX220" s="145"/>
      <c r="BY220" s="145"/>
      <c r="BZ220" s="145"/>
      <c r="CA220" s="145"/>
    </row>
    <row r="221" spans="1:79" s="19" customFormat="1" ht="12.75" hidden="1" customHeight="1" x14ac:dyDescent="0.2">
      <c r="A221" s="71"/>
      <c r="B221" s="17"/>
      <c r="C221" s="18"/>
      <c r="D221" s="15"/>
      <c r="E221" s="16"/>
      <c r="F221" s="16"/>
      <c r="G221" s="16"/>
      <c r="H221" s="16"/>
      <c r="I221" s="16"/>
      <c r="J221" s="16"/>
      <c r="K221" s="90"/>
      <c r="L221" s="36"/>
      <c r="M221" s="36"/>
      <c r="N221" s="91"/>
      <c r="O221" s="89"/>
      <c r="P221" s="26"/>
      <c r="Q221" s="33"/>
      <c r="R221" s="35"/>
      <c r="S221" s="40"/>
      <c r="T221" s="41"/>
      <c r="U221" s="42"/>
      <c r="V221" s="23"/>
      <c r="W221" s="28"/>
      <c r="X221" s="28"/>
      <c r="Y221" s="28"/>
      <c r="Z221" s="14"/>
      <c r="AA221" s="21"/>
      <c r="AB221" s="21"/>
      <c r="AC221" s="21"/>
      <c r="AD221" s="21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145"/>
      <c r="BW221" s="145"/>
      <c r="BX221" s="145"/>
      <c r="BY221" s="145"/>
      <c r="BZ221" s="145"/>
      <c r="CA221" s="145"/>
    </row>
    <row r="222" spans="1:79" s="19" customFormat="1" ht="12.75" hidden="1" customHeight="1" x14ac:dyDescent="0.2">
      <c r="A222" s="71"/>
      <c r="B222" s="17"/>
      <c r="C222" s="18"/>
      <c r="D222" s="15"/>
      <c r="E222" s="16"/>
      <c r="F222" s="16"/>
      <c r="G222" s="16"/>
      <c r="H222" s="16"/>
      <c r="I222" s="16"/>
      <c r="J222" s="16"/>
      <c r="K222" s="90"/>
      <c r="L222" s="36"/>
      <c r="M222" s="36"/>
      <c r="N222" s="91"/>
      <c r="O222" s="89"/>
      <c r="P222" s="26"/>
      <c r="Q222" s="33"/>
      <c r="R222" s="35"/>
      <c r="S222" s="40"/>
      <c r="T222" s="41"/>
      <c r="U222" s="42"/>
      <c r="V222" s="23"/>
      <c r="W222" s="28"/>
      <c r="X222" s="28"/>
      <c r="Y222" s="28"/>
      <c r="Z222" s="14"/>
      <c r="AA222" s="21"/>
      <c r="AB222" s="21"/>
      <c r="AC222" s="21"/>
      <c r="AD222" s="21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145"/>
      <c r="BW222" s="145"/>
      <c r="BX222" s="145"/>
      <c r="BY222" s="145"/>
      <c r="BZ222" s="145"/>
      <c r="CA222" s="145"/>
    </row>
    <row r="223" spans="1:79" s="19" customFormat="1" ht="12.75" hidden="1" customHeight="1" x14ac:dyDescent="0.2">
      <c r="A223" s="71"/>
      <c r="B223" s="17"/>
      <c r="C223" s="18"/>
      <c r="D223" s="15"/>
      <c r="E223" s="16"/>
      <c r="F223" s="16"/>
      <c r="G223" s="16"/>
      <c r="H223" s="16"/>
      <c r="I223" s="16"/>
      <c r="J223" s="16"/>
      <c r="K223" s="90"/>
      <c r="L223" s="36"/>
      <c r="M223" s="36"/>
      <c r="N223" s="91"/>
      <c r="O223" s="89"/>
      <c r="P223" s="26"/>
      <c r="Q223" s="33"/>
      <c r="R223" s="35"/>
      <c r="S223" s="40"/>
      <c r="T223" s="41"/>
      <c r="U223" s="42"/>
      <c r="V223" s="23"/>
      <c r="W223" s="28"/>
      <c r="X223" s="28"/>
      <c r="Y223" s="28"/>
      <c r="Z223" s="14"/>
      <c r="AA223" s="21"/>
      <c r="AB223" s="21"/>
      <c r="AC223" s="21"/>
      <c r="AD223" s="21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  <c r="BQ223" s="145"/>
      <c r="BR223" s="145"/>
      <c r="BS223" s="145"/>
      <c r="BT223" s="145"/>
      <c r="BU223" s="145"/>
      <c r="BV223" s="145"/>
      <c r="BW223" s="145"/>
      <c r="BX223" s="145"/>
      <c r="BY223" s="145"/>
      <c r="BZ223" s="145"/>
      <c r="CA223" s="145"/>
    </row>
    <row r="224" spans="1:79" ht="12.75" hidden="1" customHeight="1" x14ac:dyDescent="0.2">
      <c r="A224" s="36"/>
      <c r="B224" s="17"/>
      <c r="C224" s="18"/>
      <c r="D224" s="15"/>
      <c r="E224" s="16"/>
      <c r="F224" s="16"/>
      <c r="G224" s="16"/>
      <c r="H224" s="16"/>
      <c r="I224" s="16"/>
      <c r="J224" s="16"/>
      <c r="K224" s="92"/>
      <c r="L224" s="93"/>
      <c r="M224" s="93"/>
      <c r="N224" s="94"/>
      <c r="O224" s="89"/>
      <c r="P224" s="26"/>
      <c r="Q224" s="33"/>
      <c r="R224" s="35"/>
      <c r="S224" s="40"/>
      <c r="T224" s="42"/>
      <c r="U224" s="42"/>
      <c r="V224" s="13"/>
      <c r="W224" s="28"/>
      <c r="X224" s="14"/>
      <c r="Y224" s="14"/>
      <c r="Z224" s="14"/>
      <c r="AA224" s="21"/>
      <c r="AB224" s="21"/>
      <c r="AC224" s="21"/>
      <c r="AD224" s="21"/>
    </row>
    <row r="225" spans="1:30" ht="15.75" hidden="1" x14ac:dyDescent="0.2">
      <c r="A225" s="218"/>
      <c r="B225" s="199"/>
      <c r="C225" s="219"/>
      <c r="D225" s="220"/>
      <c r="E225" s="221"/>
      <c r="F225" s="221"/>
      <c r="G225" s="221"/>
      <c r="H225" s="221"/>
      <c r="I225" s="221"/>
      <c r="J225" s="221"/>
      <c r="K225" s="222"/>
      <c r="L225" s="223"/>
      <c r="M225" s="223"/>
      <c r="N225" s="224"/>
      <c r="O225" s="225"/>
      <c r="P225" s="201"/>
      <c r="Q225" s="226"/>
      <c r="R225" s="35"/>
      <c r="S225" s="227"/>
      <c r="T225" s="228"/>
      <c r="U225" s="228"/>
      <c r="V225" s="229"/>
      <c r="W225" s="230"/>
      <c r="X225" s="231"/>
      <c r="Y225" s="231"/>
      <c r="Z225" s="14"/>
      <c r="AA225" s="21"/>
      <c r="AB225" s="21"/>
      <c r="AC225" s="21"/>
      <c r="AD225" s="21"/>
    </row>
    <row r="226" spans="1:30" s="139" customFormat="1" hidden="1" x14ac:dyDescent="0.2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2"/>
      <c r="P226" s="202"/>
      <c r="Q226" s="200"/>
      <c r="R226" s="200"/>
      <c r="S226" s="232"/>
      <c r="T226" s="233"/>
      <c r="U226" s="233"/>
      <c r="V226" s="200"/>
      <c r="W226" s="200"/>
      <c r="X226" s="200"/>
      <c r="Y226" s="200"/>
    </row>
    <row r="227" spans="1:30" s="139" customFormat="1" hidden="1" x14ac:dyDescent="0.2">
      <c r="O227" s="140"/>
      <c r="P227" s="140"/>
      <c r="S227" s="141"/>
      <c r="T227" s="142"/>
      <c r="U227" s="142"/>
    </row>
    <row r="228" spans="1:30" s="139" customFormat="1" hidden="1" x14ac:dyDescent="0.2">
      <c r="O228" s="140"/>
      <c r="P228" s="140"/>
      <c r="S228" s="141"/>
      <c r="T228" s="142"/>
      <c r="U228" s="142"/>
    </row>
    <row r="229" spans="1:30" s="139" customFormat="1" hidden="1" x14ac:dyDescent="0.2">
      <c r="O229" s="140"/>
      <c r="P229" s="140"/>
      <c r="S229" s="141"/>
      <c r="T229" s="142"/>
      <c r="U229" s="142"/>
    </row>
    <row r="230" spans="1:30" s="139" customFormat="1" hidden="1" x14ac:dyDescent="0.2">
      <c r="O230" s="140"/>
      <c r="P230" s="140"/>
      <c r="S230" s="141"/>
      <c r="T230" s="142"/>
      <c r="U230" s="142"/>
    </row>
    <row r="231" spans="1:30" s="139" customFormat="1" hidden="1" x14ac:dyDescent="0.2">
      <c r="O231" s="140"/>
      <c r="P231" s="140"/>
      <c r="S231" s="141"/>
      <c r="T231" s="142"/>
      <c r="U231" s="142"/>
    </row>
    <row r="232" spans="1:30" s="139" customFormat="1" hidden="1" x14ac:dyDescent="0.2">
      <c r="O232" s="140"/>
      <c r="P232" s="140"/>
      <c r="S232" s="141"/>
      <c r="T232" s="142"/>
      <c r="U232" s="142"/>
    </row>
    <row r="233" spans="1:30" s="139" customFormat="1" hidden="1" x14ac:dyDescent="0.2">
      <c r="O233" s="140"/>
      <c r="P233" s="140"/>
      <c r="S233" s="141"/>
      <c r="T233" s="142"/>
      <c r="U233" s="142"/>
    </row>
    <row r="234" spans="1:30" s="139" customFormat="1" hidden="1" x14ac:dyDescent="0.2">
      <c r="O234" s="140"/>
      <c r="P234" s="140"/>
      <c r="S234" s="141"/>
      <c r="T234" s="142"/>
      <c r="U234" s="142"/>
    </row>
    <row r="235" spans="1:30" s="139" customFormat="1" hidden="1" x14ac:dyDescent="0.2">
      <c r="O235" s="140"/>
      <c r="P235" s="140"/>
      <c r="S235" s="141"/>
      <c r="T235" s="142"/>
      <c r="U235" s="142"/>
    </row>
    <row r="236" spans="1:30" s="139" customFormat="1" hidden="1" x14ac:dyDescent="0.2">
      <c r="O236" s="140"/>
      <c r="P236" s="140"/>
      <c r="S236" s="141"/>
      <c r="T236" s="142"/>
      <c r="U236" s="142"/>
    </row>
    <row r="237" spans="1:30" s="139" customFormat="1" hidden="1" x14ac:dyDescent="0.2">
      <c r="O237" s="140"/>
      <c r="P237" s="140"/>
      <c r="S237" s="141"/>
      <c r="T237" s="142"/>
      <c r="U237" s="142"/>
    </row>
    <row r="238" spans="1:30" s="139" customFormat="1" hidden="1" x14ac:dyDescent="0.2">
      <c r="O238" s="140"/>
      <c r="P238" s="140"/>
      <c r="S238" s="141"/>
      <c r="T238" s="142"/>
      <c r="U238" s="142"/>
    </row>
    <row r="239" spans="1:30" s="139" customFormat="1" hidden="1" x14ac:dyDescent="0.2">
      <c r="O239" s="140"/>
      <c r="P239" s="140"/>
      <c r="S239" s="141"/>
      <c r="T239" s="142"/>
      <c r="U239" s="142"/>
    </row>
    <row r="240" spans="1:30" s="139" customFormat="1" hidden="1" x14ac:dyDescent="0.2">
      <c r="O240" s="140"/>
      <c r="P240" s="140"/>
      <c r="S240" s="141"/>
      <c r="T240" s="142"/>
      <c r="U240" s="142"/>
    </row>
    <row r="241" spans="1:30" s="139" customFormat="1" hidden="1" x14ac:dyDescent="0.2">
      <c r="O241" s="140"/>
      <c r="P241" s="140"/>
      <c r="S241" s="141"/>
      <c r="T241" s="142"/>
      <c r="U241" s="142"/>
    </row>
    <row r="242" spans="1:30" s="139" customFormat="1" hidden="1" x14ac:dyDescent="0.2">
      <c r="O242" s="140"/>
      <c r="P242" s="140"/>
      <c r="S242" s="141"/>
      <c r="T242" s="142"/>
      <c r="U242" s="142"/>
    </row>
    <row r="243" spans="1:30" s="139" customFormat="1" hidden="1" x14ac:dyDescent="0.2">
      <c r="O243" s="140"/>
      <c r="P243" s="140"/>
      <c r="S243" s="141"/>
      <c r="T243" s="142"/>
      <c r="U243" s="142"/>
    </row>
    <row r="244" spans="1:30" s="139" customFormat="1" hidden="1" x14ac:dyDescent="0.2">
      <c r="O244" s="140"/>
      <c r="P244" s="140"/>
      <c r="S244" s="141"/>
      <c r="T244" s="142"/>
      <c r="U244" s="142"/>
    </row>
    <row r="245" spans="1:30" s="139" customFormat="1" hidden="1" x14ac:dyDescent="0.2">
      <c r="O245" s="140"/>
      <c r="P245" s="140"/>
      <c r="S245" s="141"/>
      <c r="T245" s="142"/>
      <c r="U245" s="142"/>
    </row>
    <row r="246" spans="1:30" s="139" customFormat="1" hidden="1" x14ac:dyDescent="0.2">
      <c r="O246" s="140"/>
      <c r="P246" s="140"/>
      <c r="S246" s="141"/>
      <c r="T246" s="142"/>
      <c r="U246" s="142"/>
    </row>
    <row r="247" spans="1:30" s="145" customFormat="1" ht="12.75" hidden="1" customHeight="1" x14ac:dyDescent="0.2">
      <c r="A247" s="244"/>
      <c r="B247" s="245"/>
      <c r="C247" s="246"/>
      <c r="D247" s="247"/>
      <c r="E247" s="248"/>
      <c r="F247" s="248"/>
      <c r="G247" s="248"/>
      <c r="H247" s="248"/>
      <c r="I247" s="248"/>
      <c r="J247" s="248"/>
      <c r="K247" s="246"/>
      <c r="L247" s="249"/>
      <c r="M247" s="249"/>
      <c r="N247" s="249"/>
      <c r="O247" s="250"/>
      <c r="P247" s="250"/>
      <c r="Q247" s="251"/>
      <c r="R247" s="252"/>
      <c r="S247" s="253"/>
      <c r="T247" s="254"/>
      <c r="U247" s="254"/>
      <c r="V247" s="246"/>
      <c r="W247" s="255"/>
      <c r="X247" s="255"/>
      <c r="Y247" s="255"/>
      <c r="Z247" s="143"/>
      <c r="AA247" s="144"/>
      <c r="AB247" s="144"/>
      <c r="AC247" s="144"/>
      <c r="AD247" s="144"/>
    </row>
    <row r="248" spans="1:30" s="139" customFormat="1" x14ac:dyDescent="0.2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2"/>
      <c r="P248" s="202"/>
      <c r="Q248" s="200"/>
      <c r="R248" s="200"/>
      <c r="S248" s="232"/>
      <c r="T248" s="233"/>
      <c r="U248" s="233"/>
      <c r="V248" s="200"/>
      <c r="W248" s="200"/>
      <c r="X248" s="200"/>
      <c r="Y248" s="200"/>
    </row>
    <row r="249" spans="1:30" s="139" customFormat="1" x14ac:dyDescent="0.2">
      <c r="O249" s="140"/>
      <c r="P249" s="140"/>
      <c r="S249" s="141"/>
      <c r="T249" s="142"/>
      <c r="U249" s="142"/>
      <c r="W249" s="273"/>
      <c r="X249" s="273"/>
      <c r="Y249" s="273"/>
      <c r="Z249" s="273"/>
    </row>
    <row r="250" spans="1:30" s="139" customFormat="1" x14ac:dyDescent="0.2">
      <c r="O250" s="140"/>
      <c r="P250" s="140"/>
      <c r="S250" s="141"/>
      <c r="T250" s="142"/>
      <c r="U250" s="142"/>
    </row>
    <row r="251" spans="1:30" s="139" customFormat="1" x14ac:dyDescent="0.2">
      <c r="O251" s="140"/>
      <c r="P251" s="140"/>
      <c r="S251" s="141"/>
      <c r="T251" s="142"/>
      <c r="U251" s="142"/>
    </row>
    <row r="252" spans="1:30" s="139" customFormat="1" x14ac:dyDescent="0.2">
      <c r="O252" s="140"/>
      <c r="P252" s="140"/>
      <c r="S252" s="141"/>
      <c r="T252" s="142"/>
      <c r="U252" s="142"/>
    </row>
    <row r="253" spans="1:30" s="139" customFormat="1" x14ac:dyDescent="0.2">
      <c r="O253" s="140"/>
      <c r="P253" s="140"/>
      <c r="S253" s="141"/>
      <c r="T253" s="142"/>
      <c r="U253" s="142"/>
    </row>
    <row r="254" spans="1:30" s="139" customFormat="1" x14ac:dyDescent="0.2">
      <c r="O254" s="140"/>
      <c r="P254" s="140"/>
      <c r="S254" s="141"/>
      <c r="T254" s="142"/>
      <c r="U254" s="142"/>
    </row>
    <row r="255" spans="1:30" s="139" customFormat="1" x14ac:dyDescent="0.2">
      <c r="O255" s="140"/>
      <c r="P255" s="140"/>
      <c r="S255" s="141"/>
      <c r="T255" s="142"/>
      <c r="U255" s="142"/>
    </row>
    <row r="256" spans="1:30" s="139" customFormat="1" x14ac:dyDescent="0.2">
      <c r="O256" s="140"/>
      <c r="P256" s="140"/>
      <c r="S256" s="141"/>
      <c r="T256" s="142"/>
      <c r="U256" s="142"/>
    </row>
    <row r="257" spans="15:21" s="139" customFormat="1" x14ac:dyDescent="0.2">
      <c r="O257" s="140"/>
      <c r="P257" s="140"/>
      <c r="S257" s="141"/>
      <c r="T257" s="142"/>
      <c r="U257" s="142"/>
    </row>
    <row r="258" spans="15:21" s="139" customFormat="1" x14ac:dyDescent="0.2">
      <c r="O258" s="140"/>
      <c r="P258" s="140"/>
      <c r="S258" s="141"/>
      <c r="T258" s="142"/>
      <c r="U258" s="142"/>
    </row>
    <row r="259" spans="15:21" s="139" customFormat="1" x14ac:dyDescent="0.2">
      <c r="O259" s="140"/>
      <c r="P259" s="140"/>
      <c r="S259" s="141"/>
      <c r="T259" s="142"/>
      <c r="U259" s="142"/>
    </row>
    <row r="260" spans="15:21" s="139" customFormat="1" x14ac:dyDescent="0.2">
      <c r="O260" s="140"/>
      <c r="P260" s="140"/>
      <c r="S260" s="141"/>
      <c r="T260" s="142"/>
      <c r="U260" s="142"/>
    </row>
    <row r="261" spans="15:21" s="139" customFormat="1" x14ac:dyDescent="0.2">
      <c r="O261" s="140"/>
      <c r="P261" s="140"/>
      <c r="S261" s="141"/>
      <c r="T261" s="142"/>
      <c r="U261" s="142"/>
    </row>
    <row r="262" spans="15:21" s="139" customFormat="1" x14ac:dyDescent="0.2">
      <c r="O262" s="140"/>
      <c r="P262" s="140"/>
      <c r="S262" s="141"/>
      <c r="T262" s="142"/>
      <c r="U262" s="142"/>
    </row>
    <row r="263" spans="15:21" s="139" customFormat="1" x14ac:dyDescent="0.2">
      <c r="O263" s="140"/>
      <c r="P263" s="140"/>
      <c r="S263" s="141"/>
      <c r="T263" s="142"/>
      <c r="U263" s="142"/>
    </row>
    <row r="264" spans="15:21" s="139" customFormat="1" x14ac:dyDescent="0.2">
      <c r="O264" s="140"/>
      <c r="P264" s="140"/>
      <c r="S264" s="141"/>
      <c r="T264" s="142"/>
      <c r="U264" s="142"/>
    </row>
    <row r="265" spans="15:21" s="139" customFormat="1" x14ac:dyDescent="0.2">
      <c r="O265" s="140"/>
      <c r="P265" s="140"/>
      <c r="S265" s="141"/>
      <c r="T265" s="142"/>
      <c r="U265" s="142"/>
    </row>
    <row r="266" spans="15:21" s="139" customFormat="1" x14ac:dyDescent="0.2">
      <c r="O266" s="140"/>
      <c r="P266" s="140"/>
      <c r="S266" s="141"/>
      <c r="T266" s="142"/>
      <c r="U266" s="142"/>
    </row>
    <row r="267" spans="15:21" s="139" customFormat="1" x14ac:dyDescent="0.2">
      <c r="O267" s="140"/>
      <c r="P267" s="140"/>
      <c r="S267" s="141"/>
      <c r="T267" s="142"/>
      <c r="U267" s="142"/>
    </row>
    <row r="268" spans="15:21" s="139" customFormat="1" x14ac:dyDescent="0.2">
      <c r="O268" s="140"/>
      <c r="P268" s="140"/>
      <c r="S268" s="141"/>
      <c r="T268" s="142"/>
      <c r="U268" s="142"/>
    </row>
    <row r="269" spans="15:21" s="139" customFormat="1" x14ac:dyDescent="0.2">
      <c r="O269" s="140"/>
      <c r="P269" s="140"/>
      <c r="S269" s="141"/>
      <c r="T269" s="142"/>
      <c r="U269" s="142"/>
    </row>
    <row r="270" spans="15:21" s="139" customFormat="1" x14ac:dyDescent="0.2">
      <c r="O270" s="140"/>
      <c r="P270" s="140"/>
      <c r="S270" s="141"/>
      <c r="T270" s="142"/>
      <c r="U270" s="142"/>
    </row>
    <row r="271" spans="15:21" s="139" customFormat="1" x14ac:dyDescent="0.2">
      <c r="O271" s="140"/>
      <c r="P271" s="140"/>
      <c r="S271" s="141"/>
      <c r="T271" s="142"/>
      <c r="U271" s="142"/>
    </row>
    <row r="272" spans="15:21" s="139" customFormat="1" x14ac:dyDescent="0.2">
      <c r="O272" s="140"/>
      <c r="P272" s="140"/>
      <c r="S272" s="141"/>
      <c r="T272" s="142"/>
      <c r="U272" s="142"/>
    </row>
    <row r="273" spans="15:21" s="139" customFormat="1" x14ac:dyDescent="0.2">
      <c r="O273" s="140"/>
      <c r="P273" s="140"/>
      <c r="S273" s="141"/>
      <c r="T273" s="142"/>
      <c r="U273" s="142"/>
    </row>
    <row r="274" spans="15:21" s="139" customFormat="1" x14ac:dyDescent="0.2">
      <c r="O274" s="140"/>
      <c r="P274" s="140"/>
      <c r="S274" s="141"/>
      <c r="T274" s="142"/>
      <c r="U274" s="142"/>
    </row>
    <row r="275" spans="15:21" s="139" customFormat="1" x14ac:dyDescent="0.2">
      <c r="O275" s="140"/>
      <c r="P275" s="140"/>
      <c r="S275" s="141"/>
      <c r="T275" s="142"/>
      <c r="U275" s="142"/>
    </row>
    <row r="276" spans="15:21" s="139" customFormat="1" x14ac:dyDescent="0.2">
      <c r="O276" s="140"/>
      <c r="P276" s="140"/>
      <c r="S276" s="141"/>
      <c r="T276" s="142"/>
      <c r="U276" s="142"/>
    </row>
    <row r="277" spans="15:21" s="139" customFormat="1" x14ac:dyDescent="0.2">
      <c r="O277" s="140"/>
      <c r="P277" s="140"/>
      <c r="S277" s="141"/>
      <c r="T277" s="142"/>
      <c r="U277" s="142"/>
    </row>
    <row r="278" spans="15:21" s="139" customFormat="1" x14ac:dyDescent="0.2">
      <c r="O278" s="140"/>
      <c r="P278" s="140"/>
      <c r="S278" s="141"/>
      <c r="T278" s="142"/>
      <c r="U278" s="142"/>
    </row>
    <row r="279" spans="15:21" s="139" customFormat="1" x14ac:dyDescent="0.2">
      <c r="O279" s="140"/>
      <c r="P279" s="140"/>
      <c r="S279" s="141"/>
      <c r="T279" s="142"/>
      <c r="U279" s="142"/>
    </row>
    <row r="280" spans="15:21" s="139" customFormat="1" x14ac:dyDescent="0.2">
      <c r="O280" s="140"/>
      <c r="P280" s="140"/>
      <c r="S280" s="141"/>
      <c r="T280" s="142"/>
      <c r="U280" s="142"/>
    </row>
    <row r="281" spans="15:21" s="139" customFormat="1" x14ac:dyDescent="0.2">
      <c r="O281" s="140"/>
      <c r="P281" s="140"/>
      <c r="S281" s="141"/>
      <c r="T281" s="142"/>
      <c r="U281" s="142"/>
    </row>
    <row r="282" spans="15:21" s="139" customFormat="1" x14ac:dyDescent="0.2">
      <c r="O282" s="140"/>
      <c r="P282" s="140"/>
      <c r="S282" s="141"/>
      <c r="T282" s="142"/>
      <c r="U282" s="142"/>
    </row>
    <row r="283" spans="15:21" s="139" customFormat="1" x14ac:dyDescent="0.2">
      <c r="O283" s="140"/>
      <c r="P283" s="140"/>
      <c r="S283" s="141"/>
      <c r="T283" s="142"/>
      <c r="U283" s="142"/>
    </row>
    <row r="284" spans="15:21" s="139" customFormat="1" x14ac:dyDescent="0.2">
      <c r="O284" s="140"/>
      <c r="P284" s="140"/>
      <c r="S284" s="141"/>
      <c r="T284" s="142"/>
      <c r="U284" s="142"/>
    </row>
    <row r="285" spans="15:21" s="139" customFormat="1" x14ac:dyDescent="0.2">
      <c r="O285" s="140"/>
      <c r="P285" s="140"/>
      <c r="S285" s="141"/>
      <c r="T285" s="142"/>
      <c r="U285" s="142"/>
    </row>
    <row r="286" spans="15:21" s="139" customFormat="1" x14ac:dyDescent="0.2">
      <c r="O286" s="140"/>
      <c r="P286" s="140"/>
      <c r="S286" s="141"/>
      <c r="T286" s="142"/>
      <c r="U286" s="142"/>
    </row>
    <row r="287" spans="15:21" s="139" customFormat="1" x14ac:dyDescent="0.2">
      <c r="O287" s="140"/>
      <c r="P287" s="140"/>
      <c r="S287" s="141"/>
      <c r="T287" s="142"/>
      <c r="U287" s="142"/>
    </row>
    <row r="288" spans="15:21" s="139" customFormat="1" x14ac:dyDescent="0.2">
      <c r="O288" s="140"/>
      <c r="P288" s="140"/>
      <c r="S288" s="141"/>
      <c r="T288" s="142"/>
      <c r="U288" s="142"/>
    </row>
    <row r="289" spans="15:21" s="139" customFormat="1" x14ac:dyDescent="0.2">
      <c r="O289" s="140"/>
      <c r="P289" s="140"/>
      <c r="S289" s="141"/>
      <c r="T289" s="142"/>
      <c r="U289" s="142"/>
    </row>
    <row r="290" spans="15:21" s="139" customFormat="1" x14ac:dyDescent="0.2">
      <c r="O290" s="140"/>
      <c r="P290" s="140"/>
      <c r="S290" s="141"/>
      <c r="T290" s="142"/>
      <c r="U290" s="142"/>
    </row>
    <row r="291" spans="15:21" s="139" customFormat="1" x14ac:dyDescent="0.2">
      <c r="O291" s="140"/>
      <c r="P291" s="140"/>
      <c r="S291" s="141"/>
      <c r="T291" s="142"/>
      <c r="U291" s="142"/>
    </row>
    <row r="292" spans="15:21" s="139" customFormat="1" x14ac:dyDescent="0.2">
      <c r="O292" s="140"/>
      <c r="P292" s="140"/>
      <c r="S292" s="141"/>
      <c r="T292" s="142"/>
      <c r="U292" s="142"/>
    </row>
    <row r="293" spans="15:21" s="139" customFormat="1" x14ac:dyDescent="0.2">
      <c r="O293" s="140"/>
      <c r="P293" s="140"/>
      <c r="S293" s="141"/>
      <c r="T293" s="142"/>
      <c r="U293" s="142"/>
    </row>
    <row r="294" spans="15:21" s="139" customFormat="1" x14ac:dyDescent="0.2">
      <c r="O294" s="140"/>
      <c r="P294" s="140"/>
      <c r="S294" s="141"/>
      <c r="T294" s="142"/>
      <c r="U294" s="142"/>
    </row>
    <row r="295" spans="15:21" s="139" customFormat="1" x14ac:dyDescent="0.2">
      <c r="O295" s="140"/>
      <c r="P295" s="140"/>
      <c r="S295" s="141"/>
      <c r="T295" s="142"/>
      <c r="U295" s="142"/>
    </row>
    <row r="296" spans="15:21" s="139" customFormat="1" x14ac:dyDescent="0.2">
      <c r="O296" s="140"/>
      <c r="P296" s="140"/>
      <c r="S296" s="141"/>
      <c r="T296" s="142"/>
      <c r="U296" s="142"/>
    </row>
    <row r="297" spans="15:21" s="139" customFormat="1" x14ac:dyDescent="0.2">
      <c r="O297" s="140"/>
      <c r="P297" s="140"/>
      <c r="S297" s="141"/>
      <c r="T297" s="142"/>
      <c r="U297" s="142"/>
    </row>
    <row r="298" spans="15:21" s="139" customFormat="1" x14ac:dyDescent="0.2">
      <c r="O298" s="140"/>
      <c r="P298" s="140"/>
      <c r="S298" s="141"/>
      <c r="T298" s="142"/>
      <c r="U298" s="142"/>
    </row>
    <row r="299" spans="15:21" s="139" customFormat="1" x14ac:dyDescent="0.2">
      <c r="O299" s="140"/>
      <c r="P299" s="140"/>
      <c r="S299" s="141"/>
      <c r="T299" s="142"/>
      <c r="U299" s="142"/>
    </row>
    <row r="300" spans="15:21" s="139" customFormat="1" x14ac:dyDescent="0.2">
      <c r="O300" s="140"/>
      <c r="P300" s="140"/>
      <c r="S300" s="141"/>
      <c r="T300" s="142"/>
      <c r="U300" s="142"/>
    </row>
    <row r="301" spans="15:21" s="139" customFormat="1" x14ac:dyDescent="0.2">
      <c r="O301" s="140"/>
      <c r="P301" s="140"/>
      <c r="S301" s="141"/>
      <c r="T301" s="142"/>
      <c r="U301" s="142"/>
    </row>
    <row r="302" spans="15:21" s="139" customFormat="1" x14ac:dyDescent="0.2">
      <c r="O302" s="140"/>
      <c r="P302" s="140"/>
      <c r="S302" s="141"/>
      <c r="T302" s="142"/>
      <c r="U302" s="142"/>
    </row>
    <row r="303" spans="15:21" s="139" customFormat="1" x14ac:dyDescent="0.2">
      <c r="O303" s="140"/>
      <c r="P303" s="140"/>
      <c r="S303" s="141"/>
      <c r="T303" s="142"/>
      <c r="U303" s="142"/>
    </row>
    <row r="304" spans="15:21" s="139" customFormat="1" x14ac:dyDescent="0.2">
      <c r="O304" s="140"/>
      <c r="P304" s="140"/>
      <c r="S304" s="141"/>
      <c r="T304" s="142"/>
      <c r="U304" s="142"/>
    </row>
    <row r="305" spans="15:21" s="139" customFormat="1" x14ac:dyDescent="0.2">
      <c r="O305" s="140"/>
      <c r="P305" s="140"/>
      <c r="S305" s="141"/>
      <c r="T305" s="142"/>
      <c r="U305" s="142"/>
    </row>
    <row r="306" spans="15:21" s="139" customFormat="1" x14ac:dyDescent="0.2">
      <c r="O306" s="140"/>
      <c r="P306" s="140"/>
      <c r="S306" s="141"/>
      <c r="T306" s="142"/>
      <c r="U306" s="142"/>
    </row>
    <row r="307" spans="15:21" s="139" customFormat="1" x14ac:dyDescent="0.2">
      <c r="O307" s="140"/>
      <c r="P307" s="140"/>
      <c r="S307" s="141"/>
      <c r="T307" s="142"/>
      <c r="U307" s="142"/>
    </row>
    <row r="308" spans="15:21" s="139" customFormat="1" x14ac:dyDescent="0.2">
      <c r="O308" s="140"/>
      <c r="P308" s="140"/>
      <c r="S308" s="141"/>
      <c r="T308" s="142"/>
      <c r="U308" s="142"/>
    </row>
    <row r="309" spans="15:21" s="139" customFormat="1" x14ac:dyDescent="0.2">
      <c r="O309" s="140"/>
      <c r="P309" s="140"/>
      <c r="S309" s="141"/>
      <c r="T309" s="142"/>
      <c r="U309" s="142"/>
    </row>
    <row r="310" spans="15:21" s="139" customFormat="1" x14ac:dyDescent="0.2">
      <c r="O310" s="140"/>
      <c r="P310" s="140"/>
      <c r="S310" s="141"/>
      <c r="T310" s="142"/>
      <c r="U310" s="142"/>
    </row>
    <row r="311" spans="15:21" s="139" customFormat="1" x14ac:dyDescent="0.2">
      <c r="O311" s="140"/>
      <c r="P311" s="140"/>
      <c r="S311" s="141"/>
      <c r="T311" s="142"/>
      <c r="U311" s="142"/>
    </row>
    <row r="312" spans="15:21" s="139" customFormat="1" x14ac:dyDescent="0.2">
      <c r="O312" s="140"/>
      <c r="P312" s="140"/>
      <c r="S312" s="141"/>
      <c r="T312" s="142"/>
      <c r="U312" s="142"/>
    </row>
    <row r="313" spans="15:21" s="139" customFormat="1" x14ac:dyDescent="0.2">
      <c r="O313" s="140"/>
      <c r="P313" s="140"/>
      <c r="S313" s="141"/>
      <c r="T313" s="142"/>
      <c r="U313" s="142"/>
    </row>
    <row r="314" spans="15:21" s="139" customFormat="1" x14ac:dyDescent="0.2">
      <c r="O314" s="140"/>
      <c r="P314" s="140"/>
      <c r="S314" s="141"/>
      <c r="T314" s="142"/>
      <c r="U314" s="142"/>
    </row>
    <row r="315" spans="15:21" s="139" customFormat="1" x14ac:dyDescent="0.2">
      <c r="O315" s="140"/>
      <c r="P315" s="140"/>
      <c r="S315" s="141"/>
      <c r="T315" s="142"/>
      <c r="U315" s="142"/>
    </row>
    <row r="316" spans="15:21" s="139" customFormat="1" x14ac:dyDescent="0.2">
      <c r="O316" s="140"/>
      <c r="P316" s="140"/>
      <c r="S316" s="141"/>
      <c r="T316" s="142"/>
      <c r="U316" s="142"/>
    </row>
    <row r="317" spans="15:21" s="139" customFormat="1" x14ac:dyDescent="0.2">
      <c r="O317" s="140"/>
      <c r="P317" s="140"/>
      <c r="S317" s="141"/>
      <c r="T317" s="142"/>
      <c r="U317" s="142"/>
    </row>
    <row r="318" spans="15:21" s="139" customFormat="1" x14ac:dyDescent="0.2">
      <c r="O318" s="140"/>
      <c r="P318" s="140"/>
      <c r="S318" s="141"/>
      <c r="T318" s="142"/>
      <c r="U318" s="142"/>
    </row>
    <row r="319" spans="15:21" s="139" customFormat="1" x14ac:dyDescent="0.2">
      <c r="O319" s="140"/>
      <c r="P319" s="140"/>
      <c r="S319" s="141"/>
      <c r="T319" s="142"/>
      <c r="U319" s="142"/>
    </row>
    <row r="320" spans="15:21" s="139" customFormat="1" x14ac:dyDescent="0.2">
      <c r="O320" s="140"/>
      <c r="P320" s="140"/>
      <c r="S320" s="141"/>
      <c r="T320" s="142"/>
      <c r="U320" s="142"/>
    </row>
    <row r="321" spans="15:21" s="139" customFormat="1" x14ac:dyDescent="0.2">
      <c r="O321" s="140"/>
      <c r="P321" s="140"/>
      <c r="S321" s="141"/>
      <c r="T321" s="142"/>
      <c r="U321" s="142"/>
    </row>
    <row r="322" spans="15:21" s="139" customFormat="1" x14ac:dyDescent="0.2">
      <c r="O322" s="140"/>
      <c r="P322" s="140"/>
      <c r="S322" s="141"/>
      <c r="T322" s="142"/>
      <c r="U322" s="142"/>
    </row>
    <row r="323" spans="15:21" s="139" customFormat="1" x14ac:dyDescent="0.2">
      <c r="O323" s="140"/>
      <c r="P323" s="140"/>
      <c r="S323" s="141"/>
      <c r="T323" s="142"/>
      <c r="U323" s="142"/>
    </row>
    <row r="324" spans="15:21" s="139" customFormat="1" x14ac:dyDescent="0.2">
      <c r="O324" s="140"/>
      <c r="P324" s="140"/>
      <c r="S324" s="141"/>
      <c r="T324" s="142"/>
      <c r="U324" s="142"/>
    </row>
    <row r="325" spans="15:21" s="139" customFormat="1" x14ac:dyDescent="0.2">
      <c r="O325" s="140"/>
      <c r="P325" s="140"/>
      <c r="S325" s="141"/>
      <c r="T325" s="142"/>
      <c r="U325" s="142"/>
    </row>
    <row r="326" spans="15:21" s="139" customFormat="1" x14ac:dyDescent="0.2">
      <c r="O326" s="140"/>
      <c r="P326" s="140"/>
      <c r="S326" s="141"/>
      <c r="T326" s="142"/>
      <c r="U326" s="142"/>
    </row>
    <row r="327" spans="15:21" s="139" customFormat="1" x14ac:dyDescent="0.2">
      <c r="O327" s="140"/>
      <c r="P327" s="140"/>
      <c r="S327" s="141"/>
      <c r="T327" s="142"/>
      <c r="U327" s="142"/>
    </row>
    <row r="328" spans="15:21" s="139" customFormat="1" x14ac:dyDescent="0.2">
      <c r="O328" s="140"/>
      <c r="P328" s="140"/>
      <c r="S328" s="141"/>
      <c r="T328" s="142"/>
      <c r="U328" s="142"/>
    </row>
    <row r="329" spans="15:21" s="139" customFormat="1" x14ac:dyDescent="0.2">
      <c r="O329" s="140"/>
      <c r="P329" s="140"/>
      <c r="S329" s="141"/>
      <c r="T329" s="142"/>
      <c r="U329" s="142"/>
    </row>
    <row r="330" spans="15:21" s="139" customFormat="1" x14ac:dyDescent="0.2">
      <c r="O330" s="140"/>
      <c r="P330" s="140"/>
      <c r="S330" s="141"/>
      <c r="T330" s="142"/>
      <c r="U330" s="142"/>
    </row>
    <row r="331" spans="15:21" s="139" customFormat="1" x14ac:dyDescent="0.2">
      <c r="O331" s="140"/>
      <c r="P331" s="140"/>
      <c r="S331" s="141"/>
      <c r="T331" s="142"/>
      <c r="U331" s="142"/>
    </row>
    <row r="332" spans="15:21" s="139" customFormat="1" x14ac:dyDescent="0.2">
      <c r="O332" s="140"/>
      <c r="P332" s="140"/>
      <c r="S332" s="141"/>
      <c r="T332" s="142"/>
      <c r="U332" s="142"/>
    </row>
    <row r="333" spans="15:21" s="139" customFormat="1" x14ac:dyDescent="0.2">
      <c r="O333" s="140"/>
      <c r="P333" s="140"/>
      <c r="S333" s="141"/>
      <c r="T333" s="142"/>
      <c r="U333" s="142"/>
    </row>
    <row r="334" spans="15:21" s="139" customFormat="1" x14ac:dyDescent="0.2">
      <c r="O334" s="140"/>
      <c r="P334" s="140"/>
      <c r="S334" s="141"/>
      <c r="T334" s="142"/>
      <c r="U334" s="142"/>
    </row>
    <row r="335" spans="15:21" s="139" customFormat="1" x14ac:dyDescent="0.2">
      <c r="O335" s="140"/>
      <c r="P335" s="140"/>
      <c r="S335" s="141"/>
      <c r="T335" s="142"/>
      <c r="U335" s="142"/>
    </row>
    <row r="336" spans="15:21" s="139" customFormat="1" x14ac:dyDescent="0.2">
      <c r="O336" s="140"/>
      <c r="P336" s="140"/>
      <c r="S336" s="141"/>
      <c r="T336" s="142"/>
      <c r="U336" s="142"/>
    </row>
    <row r="337" spans="15:21" s="139" customFormat="1" x14ac:dyDescent="0.2">
      <c r="O337" s="140"/>
      <c r="P337" s="140"/>
      <c r="S337" s="141"/>
      <c r="T337" s="142"/>
      <c r="U337" s="142"/>
    </row>
    <row r="338" spans="15:21" s="139" customFormat="1" x14ac:dyDescent="0.2">
      <c r="O338" s="140"/>
      <c r="P338" s="140"/>
      <c r="S338" s="141"/>
      <c r="T338" s="142"/>
      <c r="U338" s="142"/>
    </row>
    <row r="339" spans="15:21" s="139" customFormat="1" x14ac:dyDescent="0.2">
      <c r="O339" s="140"/>
      <c r="P339" s="140"/>
      <c r="S339" s="141"/>
      <c r="T339" s="142"/>
      <c r="U339" s="142"/>
    </row>
    <row r="340" spans="15:21" s="139" customFormat="1" x14ac:dyDescent="0.2">
      <c r="O340" s="140"/>
      <c r="P340" s="140"/>
      <c r="S340" s="141"/>
      <c r="T340" s="142"/>
      <c r="U340" s="142"/>
    </row>
    <row r="341" spans="15:21" s="139" customFormat="1" x14ac:dyDescent="0.2">
      <c r="O341" s="140"/>
      <c r="P341" s="140"/>
      <c r="S341" s="141"/>
      <c r="T341" s="142"/>
      <c r="U341" s="142"/>
    </row>
    <row r="342" spans="15:21" s="139" customFormat="1" x14ac:dyDescent="0.2">
      <c r="O342" s="140"/>
      <c r="P342" s="140"/>
      <c r="S342" s="141"/>
      <c r="T342" s="142"/>
      <c r="U342" s="142"/>
    </row>
    <row r="343" spans="15:21" s="139" customFormat="1" x14ac:dyDescent="0.2">
      <c r="O343" s="140"/>
      <c r="P343" s="140"/>
      <c r="S343" s="141"/>
      <c r="T343" s="142"/>
      <c r="U343" s="142"/>
    </row>
    <row r="344" spans="15:21" s="139" customFormat="1" x14ac:dyDescent="0.2">
      <c r="O344" s="140"/>
      <c r="P344" s="140"/>
      <c r="S344" s="141"/>
      <c r="T344" s="142"/>
      <c r="U344" s="142"/>
    </row>
    <row r="345" spans="15:21" s="139" customFormat="1" x14ac:dyDescent="0.2">
      <c r="O345" s="140"/>
      <c r="P345" s="140"/>
      <c r="S345" s="141"/>
      <c r="T345" s="142"/>
      <c r="U345" s="142"/>
    </row>
    <row r="346" spans="15:21" s="139" customFormat="1" x14ac:dyDescent="0.2">
      <c r="O346" s="140"/>
      <c r="P346" s="140"/>
      <c r="S346" s="141"/>
      <c r="T346" s="142"/>
      <c r="U346" s="142"/>
    </row>
    <row r="347" spans="15:21" s="139" customFormat="1" x14ac:dyDescent="0.2">
      <c r="O347" s="140"/>
      <c r="P347" s="140"/>
      <c r="S347" s="141"/>
      <c r="T347" s="142"/>
      <c r="U347" s="142"/>
    </row>
    <row r="348" spans="15:21" s="139" customFormat="1" x14ac:dyDescent="0.2">
      <c r="O348" s="140"/>
      <c r="P348" s="140"/>
      <c r="S348" s="141"/>
      <c r="T348" s="142"/>
      <c r="U348" s="142"/>
    </row>
    <row r="349" spans="15:21" s="139" customFormat="1" x14ac:dyDescent="0.2">
      <c r="O349" s="140"/>
      <c r="P349" s="140"/>
      <c r="S349" s="141"/>
      <c r="T349" s="142"/>
      <c r="U349" s="142"/>
    </row>
    <row r="350" spans="15:21" s="139" customFormat="1" x14ac:dyDescent="0.2">
      <c r="O350" s="140"/>
      <c r="P350" s="140"/>
      <c r="S350" s="141"/>
      <c r="T350" s="142"/>
      <c r="U350" s="142"/>
    </row>
    <row r="351" spans="15:21" s="139" customFormat="1" x14ac:dyDescent="0.2">
      <c r="O351" s="140"/>
      <c r="P351" s="140"/>
      <c r="S351" s="141"/>
      <c r="T351" s="142"/>
      <c r="U351" s="142"/>
    </row>
    <row r="352" spans="15:21" s="139" customFormat="1" x14ac:dyDescent="0.2">
      <c r="O352" s="140"/>
      <c r="P352" s="140"/>
      <c r="S352" s="141"/>
      <c r="T352" s="142"/>
      <c r="U352" s="142"/>
    </row>
    <row r="353" spans="15:21" s="139" customFormat="1" x14ac:dyDescent="0.2">
      <c r="O353" s="140"/>
      <c r="P353" s="140"/>
      <c r="S353" s="141"/>
      <c r="T353" s="142"/>
      <c r="U353" s="142"/>
    </row>
    <row r="354" spans="15:21" s="139" customFormat="1" x14ac:dyDescent="0.2">
      <c r="O354" s="140"/>
      <c r="P354" s="140"/>
      <c r="S354" s="141"/>
      <c r="T354" s="142"/>
      <c r="U354" s="142"/>
    </row>
    <row r="355" spans="15:21" s="139" customFormat="1" x14ac:dyDescent="0.2">
      <c r="O355" s="140"/>
      <c r="P355" s="140"/>
      <c r="S355" s="141"/>
      <c r="T355" s="142"/>
      <c r="U355" s="142"/>
    </row>
    <row r="356" spans="15:21" s="139" customFormat="1" x14ac:dyDescent="0.2">
      <c r="O356" s="140"/>
      <c r="P356" s="140"/>
      <c r="S356" s="141"/>
      <c r="T356" s="142"/>
      <c r="U356" s="142"/>
    </row>
    <row r="357" spans="15:21" s="139" customFormat="1" x14ac:dyDescent="0.2">
      <c r="O357" s="140"/>
      <c r="P357" s="140"/>
      <c r="S357" s="141"/>
      <c r="T357" s="142"/>
      <c r="U357" s="142"/>
    </row>
    <row r="358" spans="15:21" s="139" customFormat="1" x14ac:dyDescent="0.2">
      <c r="O358" s="140"/>
      <c r="P358" s="140"/>
      <c r="S358" s="141"/>
      <c r="T358" s="142"/>
      <c r="U358" s="142"/>
    </row>
    <row r="359" spans="15:21" s="139" customFormat="1" x14ac:dyDescent="0.2">
      <c r="O359" s="140"/>
      <c r="P359" s="140"/>
      <c r="S359" s="141"/>
      <c r="T359" s="142"/>
      <c r="U359" s="142"/>
    </row>
    <row r="360" spans="15:21" s="139" customFormat="1" x14ac:dyDescent="0.2">
      <c r="O360" s="140"/>
      <c r="P360" s="140"/>
      <c r="S360" s="141"/>
      <c r="T360" s="142"/>
      <c r="U360" s="142"/>
    </row>
    <row r="361" spans="15:21" s="139" customFormat="1" x14ac:dyDescent="0.2">
      <c r="O361" s="140"/>
      <c r="P361" s="140"/>
      <c r="S361" s="141"/>
      <c r="T361" s="142"/>
      <c r="U361" s="142"/>
    </row>
    <row r="362" spans="15:21" s="139" customFormat="1" x14ac:dyDescent="0.2">
      <c r="O362" s="140"/>
      <c r="P362" s="140"/>
      <c r="S362" s="141"/>
      <c r="T362" s="142"/>
      <c r="U362" s="142"/>
    </row>
    <row r="363" spans="15:21" s="139" customFormat="1" x14ac:dyDescent="0.2">
      <c r="O363" s="140"/>
      <c r="P363" s="140"/>
      <c r="S363" s="141"/>
      <c r="T363" s="142"/>
      <c r="U363" s="142"/>
    </row>
    <row r="364" spans="15:21" s="139" customFormat="1" x14ac:dyDescent="0.2">
      <c r="O364" s="140"/>
      <c r="P364" s="140"/>
      <c r="S364" s="141"/>
      <c r="T364" s="142"/>
      <c r="U364" s="142"/>
    </row>
    <row r="365" spans="15:21" s="139" customFormat="1" x14ac:dyDescent="0.2">
      <c r="O365" s="140"/>
      <c r="P365" s="140"/>
      <c r="S365" s="141"/>
      <c r="T365" s="142"/>
      <c r="U365" s="142"/>
    </row>
    <row r="366" spans="15:21" s="139" customFormat="1" x14ac:dyDescent="0.2">
      <c r="O366" s="140"/>
      <c r="P366" s="140"/>
      <c r="S366" s="141"/>
      <c r="T366" s="142"/>
      <c r="U366" s="142"/>
    </row>
    <row r="367" spans="15:21" s="139" customFormat="1" x14ac:dyDescent="0.2">
      <c r="O367" s="140"/>
      <c r="P367" s="140"/>
      <c r="S367" s="141"/>
      <c r="T367" s="142"/>
      <c r="U367" s="142"/>
    </row>
    <row r="368" spans="15:21" s="139" customFormat="1" x14ac:dyDescent="0.2">
      <c r="O368" s="140"/>
      <c r="P368" s="140"/>
      <c r="S368" s="141"/>
      <c r="T368" s="142"/>
      <c r="U368" s="142"/>
    </row>
    <row r="369" spans="15:21" s="139" customFormat="1" x14ac:dyDescent="0.2">
      <c r="O369" s="140"/>
      <c r="P369" s="140"/>
      <c r="S369" s="141"/>
      <c r="T369" s="142"/>
      <c r="U369" s="142"/>
    </row>
    <row r="370" spans="15:21" s="139" customFormat="1" x14ac:dyDescent="0.2">
      <c r="O370" s="140"/>
      <c r="P370" s="140"/>
      <c r="S370" s="141"/>
      <c r="T370" s="142"/>
      <c r="U370" s="142"/>
    </row>
    <row r="371" spans="15:21" s="139" customFormat="1" x14ac:dyDescent="0.2">
      <c r="O371" s="140"/>
      <c r="P371" s="140"/>
      <c r="S371" s="141"/>
      <c r="T371" s="142"/>
      <c r="U371" s="142"/>
    </row>
    <row r="372" spans="15:21" s="139" customFormat="1" x14ac:dyDescent="0.2">
      <c r="O372" s="140"/>
      <c r="P372" s="140"/>
      <c r="S372" s="141"/>
      <c r="T372" s="142"/>
      <c r="U372" s="142"/>
    </row>
    <row r="373" spans="15:21" s="139" customFormat="1" x14ac:dyDescent="0.2">
      <c r="O373" s="140"/>
      <c r="P373" s="140"/>
      <c r="S373" s="141"/>
      <c r="T373" s="142"/>
      <c r="U373" s="142"/>
    </row>
    <row r="374" spans="15:21" s="139" customFormat="1" x14ac:dyDescent="0.2">
      <c r="O374" s="140"/>
      <c r="P374" s="140"/>
      <c r="S374" s="141"/>
      <c r="T374" s="142"/>
      <c r="U374" s="142"/>
    </row>
    <row r="375" spans="15:21" s="139" customFormat="1" x14ac:dyDescent="0.2">
      <c r="O375" s="140"/>
      <c r="P375" s="140"/>
      <c r="S375" s="141"/>
      <c r="T375" s="142"/>
      <c r="U375" s="142"/>
    </row>
    <row r="376" spans="15:21" s="139" customFormat="1" x14ac:dyDescent="0.2">
      <c r="O376" s="140"/>
      <c r="P376" s="140"/>
      <c r="S376" s="141"/>
      <c r="T376" s="142"/>
      <c r="U376" s="142"/>
    </row>
    <row r="377" spans="15:21" s="139" customFormat="1" x14ac:dyDescent="0.2">
      <c r="O377" s="140"/>
      <c r="P377" s="140"/>
      <c r="S377" s="141"/>
      <c r="T377" s="142"/>
      <c r="U377" s="142"/>
    </row>
    <row r="378" spans="15:21" s="139" customFormat="1" x14ac:dyDescent="0.2">
      <c r="O378" s="140"/>
      <c r="P378" s="140"/>
      <c r="S378" s="141"/>
      <c r="T378" s="142"/>
      <c r="U378" s="142"/>
    </row>
    <row r="379" spans="15:21" s="139" customFormat="1" x14ac:dyDescent="0.2">
      <c r="O379" s="140"/>
      <c r="P379" s="140"/>
      <c r="S379" s="141"/>
      <c r="T379" s="142"/>
      <c r="U379" s="142"/>
    </row>
    <row r="380" spans="15:21" s="139" customFormat="1" x14ac:dyDescent="0.2">
      <c r="O380" s="140"/>
      <c r="P380" s="140"/>
      <c r="S380" s="141"/>
      <c r="T380" s="142"/>
      <c r="U380" s="142"/>
    </row>
    <row r="381" spans="15:21" s="139" customFormat="1" x14ac:dyDescent="0.2">
      <c r="O381" s="140"/>
      <c r="P381" s="140"/>
      <c r="S381" s="141"/>
      <c r="T381" s="142"/>
      <c r="U381" s="142"/>
    </row>
    <row r="382" spans="15:21" s="139" customFormat="1" x14ac:dyDescent="0.2">
      <c r="O382" s="140"/>
      <c r="P382" s="140"/>
      <c r="S382" s="141"/>
      <c r="T382" s="142"/>
      <c r="U382" s="142"/>
    </row>
    <row r="383" spans="15:21" s="139" customFormat="1" x14ac:dyDescent="0.2">
      <c r="O383" s="140"/>
      <c r="P383" s="140"/>
      <c r="S383" s="141"/>
      <c r="T383" s="142"/>
      <c r="U383" s="142"/>
    </row>
    <row r="384" spans="15:21" s="139" customFormat="1" x14ac:dyDescent="0.2">
      <c r="O384" s="140"/>
      <c r="P384" s="140"/>
      <c r="S384" s="141"/>
      <c r="T384" s="142"/>
      <c r="U384" s="142"/>
    </row>
    <row r="385" spans="15:21" s="139" customFormat="1" x14ac:dyDescent="0.2">
      <c r="O385" s="140"/>
      <c r="P385" s="140"/>
      <c r="S385" s="141"/>
      <c r="T385" s="142"/>
      <c r="U385" s="142"/>
    </row>
    <row r="386" spans="15:21" s="139" customFormat="1" x14ac:dyDescent="0.2">
      <c r="O386" s="140"/>
      <c r="P386" s="140"/>
      <c r="S386" s="141"/>
      <c r="T386" s="142"/>
      <c r="U386" s="142"/>
    </row>
    <row r="387" spans="15:21" s="139" customFormat="1" x14ac:dyDescent="0.2">
      <c r="O387" s="140"/>
      <c r="P387" s="140"/>
      <c r="S387" s="141"/>
      <c r="T387" s="142"/>
      <c r="U387" s="142"/>
    </row>
    <row r="388" spans="15:21" s="139" customFormat="1" x14ac:dyDescent="0.2">
      <c r="O388" s="140"/>
      <c r="P388" s="140"/>
      <c r="S388" s="141"/>
      <c r="T388" s="142"/>
      <c r="U388" s="142"/>
    </row>
    <row r="389" spans="15:21" s="139" customFormat="1" x14ac:dyDescent="0.2">
      <c r="O389" s="140"/>
      <c r="P389" s="140"/>
      <c r="S389" s="141"/>
      <c r="T389" s="142"/>
      <c r="U389" s="142"/>
    </row>
    <row r="390" spans="15:21" s="139" customFormat="1" x14ac:dyDescent="0.2">
      <c r="O390" s="140"/>
      <c r="P390" s="140"/>
      <c r="S390" s="141"/>
      <c r="T390" s="142"/>
      <c r="U390" s="142"/>
    </row>
    <row r="391" spans="15:21" s="139" customFormat="1" x14ac:dyDescent="0.2">
      <c r="O391" s="140"/>
      <c r="P391" s="140"/>
      <c r="S391" s="141"/>
      <c r="T391" s="142"/>
      <c r="U391" s="142"/>
    </row>
    <row r="392" spans="15:21" s="139" customFormat="1" x14ac:dyDescent="0.2">
      <c r="O392" s="140"/>
      <c r="P392" s="140"/>
      <c r="S392" s="141"/>
      <c r="T392" s="142"/>
      <c r="U392" s="142"/>
    </row>
    <row r="393" spans="15:21" s="139" customFormat="1" x14ac:dyDescent="0.2">
      <c r="O393" s="140"/>
      <c r="P393" s="140"/>
      <c r="S393" s="141"/>
      <c r="T393" s="142"/>
      <c r="U393" s="142"/>
    </row>
    <row r="394" spans="15:21" s="139" customFormat="1" x14ac:dyDescent="0.2">
      <c r="O394" s="140"/>
      <c r="P394" s="140"/>
      <c r="S394" s="141"/>
      <c r="T394" s="142"/>
      <c r="U394" s="142"/>
    </row>
    <row r="395" spans="15:21" s="139" customFormat="1" x14ac:dyDescent="0.2">
      <c r="O395" s="140"/>
      <c r="P395" s="140"/>
      <c r="S395" s="141"/>
      <c r="T395" s="142"/>
      <c r="U395" s="142"/>
    </row>
    <row r="396" spans="15:21" s="139" customFormat="1" x14ac:dyDescent="0.2">
      <c r="O396" s="140"/>
      <c r="P396" s="140"/>
      <c r="S396" s="141"/>
      <c r="T396" s="142"/>
      <c r="U396" s="142"/>
    </row>
    <row r="397" spans="15:21" s="139" customFormat="1" x14ac:dyDescent="0.2">
      <c r="O397" s="140"/>
      <c r="P397" s="140"/>
      <c r="S397" s="141"/>
      <c r="T397" s="142"/>
      <c r="U397" s="142"/>
    </row>
    <row r="398" spans="15:21" s="139" customFormat="1" x14ac:dyDescent="0.2">
      <c r="O398" s="140"/>
      <c r="P398" s="140"/>
      <c r="S398" s="141"/>
      <c r="T398" s="142"/>
      <c r="U398" s="142"/>
    </row>
    <row r="399" spans="15:21" s="139" customFormat="1" x14ac:dyDescent="0.2">
      <c r="O399" s="140"/>
      <c r="P399" s="140"/>
      <c r="S399" s="141"/>
      <c r="T399" s="142"/>
      <c r="U399" s="142"/>
    </row>
    <row r="400" spans="15:21" s="139" customFormat="1" x14ac:dyDescent="0.2">
      <c r="O400" s="140"/>
      <c r="P400" s="140"/>
      <c r="S400" s="141"/>
      <c r="T400" s="142"/>
      <c r="U400" s="142"/>
    </row>
    <row r="401" spans="15:21" s="139" customFormat="1" x14ac:dyDescent="0.2">
      <c r="O401" s="140"/>
      <c r="P401" s="140"/>
      <c r="S401" s="141"/>
      <c r="T401" s="142"/>
      <c r="U401" s="142"/>
    </row>
    <row r="402" spans="15:21" s="139" customFormat="1" x14ac:dyDescent="0.2">
      <c r="O402" s="140"/>
      <c r="P402" s="140"/>
      <c r="S402" s="141"/>
      <c r="T402" s="142"/>
      <c r="U402" s="142"/>
    </row>
    <row r="403" spans="15:21" s="139" customFormat="1" x14ac:dyDescent="0.2">
      <c r="O403" s="140"/>
      <c r="P403" s="140"/>
      <c r="S403" s="141"/>
      <c r="T403" s="142"/>
      <c r="U403" s="142"/>
    </row>
    <row r="404" spans="15:21" s="139" customFormat="1" x14ac:dyDescent="0.2">
      <c r="O404" s="140"/>
      <c r="P404" s="140"/>
      <c r="S404" s="141"/>
      <c r="T404" s="142"/>
      <c r="U404" s="142"/>
    </row>
    <row r="405" spans="15:21" s="139" customFormat="1" x14ac:dyDescent="0.2">
      <c r="O405" s="140"/>
      <c r="P405" s="140"/>
      <c r="S405" s="141"/>
      <c r="T405" s="142"/>
      <c r="U405" s="142"/>
    </row>
    <row r="406" spans="15:21" s="139" customFormat="1" x14ac:dyDescent="0.2">
      <c r="O406" s="140"/>
      <c r="P406" s="140"/>
      <c r="S406" s="141"/>
      <c r="T406" s="142"/>
      <c r="U406" s="142"/>
    </row>
    <row r="407" spans="15:21" s="139" customFormat="1" x14ac:dyDescent="0.2">
      <c r="O407" s="140"/>
      <c r="P407" s="140"/>
      <c r="S407" s="141"/>
      <c r="T407" s="142"/>
      <c r="U407" s="142"/>
    </row>
    <row r="408" spans="15:21" s="139" customFormat="1" x14ac:dyDescent="0.2">
      <c r="O408" s="140"/>
      <c r="P408" s="140"/>
      <c r="S408" s="141"/>
      <c r="T408" s="142"/>
      <c r="U408" s="142"/>
    </row>
    <row r="409" spans="15:21" s="139" customFormat="1" x14ac:dyDescent="0.2">
      <c r="O409" s="140"/>
      <c r="P409" s="140"/>
      <c r="S409" s="141"/>
      <c r="T409" s="142"/>
      <c r="U409" s="142"/>
    </row>
    <row r="410" spans="15:21" s="139" customFormat="1" x14ac:dyDescent="0.2">
      <c r="O410" s="140"/>
      <c r="P410" s="140"/>
      <c r="S410" s="141"/>
      <c r="T410" s="142"/>
      <c r="U410" s="142"/>
    </row>
    <row r="411" spans="15:21" s="139" customFormat="1" x14ac:dyDescent="0.2">
      <c r="O411" s="140"/>
      <c r="P411" s="140"/>
      <c r="S411" s="141"/>
      <c r="T411" s="142"/>
      <c r="U411" s="142"/>
    </row>
    <row r="412" spans="15:21" s="139" customFormat="1" x14ac:dyDescent="0.2">
      <c r="O412" s="140"/>
      <c r="P412" s="140"/>
      <c r="S412" s="141"/>
      <c r="T412" s="142"/>
      <c r="U412" s="142"/>
    </row>
    <row r="413" spans="15:21" s="139" customFormat="1" x14ac:dyDescent="0.2">
      <c r="O413" s="140"/>
      <c r="P413" s="140"/>
      <c r="S413" s="141"/>
      <c r="T413" s="142"/>
      <c r="U413" s="142"/>
    </row>
    <row r="414" spans="15:21" s="139" customFormat="1" x14ac:dyDescent="0.2">
      <c r="O414" s="140"/>
      <c r="P414" s="140"/>
      <c r="S414" s="141"/>
      <c r="T414" s="142"/>
      <c r="U414" s="142"/>
    </row>
    <row r="415" spans="15:21" s="139" customFormat="1" x14ac:dyDescent="0.2">
      <c r="O415" s="140"/>
      <c r="P415" s="140"/>
      <c r="S415" s="141"/>
      <c r="T415" s="142"/>
      <c r="U415" s="142"/>
    </row>
    <row r="416" spans="15:21" s="139" customFormat="1" x14ac:dyDescent="0.2">
      <c r="O416" s="140"/>
      <c r="P416" s="140"/>
      <c r="S416" s="141"/>
      <c r="T416" s="142"/>
      <c r="U416" s="142"/>
    </row>
    <row r="417" spans="15:21" s="139" customFormat="1" x14ac:dyDescent="0.2">
      <c r="O417" s="140"/>
      <c r="P417" s="140"/>
      <c r="S417" s="141"/>
      <c r="T417" s="142"/>
      <c r="U417" s="142"/>
    </row>
    <row r="418" spans="15:21" s="139" customFormat="1" x14ac:dyDescent="0.2">
      <c r="O418" s="140"/>
      <c r="P418" s="140"/>
      <c r="S418" s="141"/>
      <c r="T418" s="142"/>
      <c r="U418" s="142"/>
    </row>
    <row r="419" spans="15:21" s="139" customFormat="1" x14ac:dyDescent="0.2">
      <c r="O419" s="140"/>
      <c r="P419" s="140"/>
      <c r="S419" s="141"/>
      <c r="T419" s="142"/>
      <c r="U419" s="142"/>
    </row>
    <row r="420" spans="15:21" s="139" customFormat="1" x14ac:dyDescent="0.2">
      <c r="O420" s="140"/>
      <c r="P420" s="140"/>
      <c r="S420" s="141"/>
      <c r="T420" s="142"/>
      <c r="U420" s="142"/>
    </row>
    <row r="421" spans="15:21" s="139" customFormat="1" x14ac:dyDescent="0.2">
      <c r="O421" s="140"/>
      <c r="P421" s="140"/>
      <c r="S421" s="141"/>
      <c r="T421" s="142"/>
      <c r="U421" s="142"/>
    </row>
    <row r="422" spans="15:21" s="139" customFormat="1" x14ac:dyDescent="0.2">
      <c r="O422" s="140"/>
      <c r="P422" s="140"/>
      <c r="S422" s="141"/>
      <c r="T422" s="142"/>
      <c r="U422" s="142"/>
    </row>
    <row r="423" spans="15:21" s="139" customFormat="1" x14ac:dyDescent="0.2">
      <c r="O423" s="140"/>
      <c r="P423" s="140"/>
      <c r="S423" s="141"/>
      <c r="T423" s="142"/>
      <c r="U423" s="142"/>
    </row>
    <row r="424" spans="15:21" s="139" customFormat="1" x14ac:dyDescent="0.2">
      <c r="O424" s="140"/>
      <c r="P424" s="140"/>
      <c r="S424" s="141"/>
      <c r="T424" s="142"/>
      <c r="U424" s="142"/>
    </row>
    <row r="425" spans="15:21" s="139" customFormat="1" x14ac:dyDescent="0.2">
      <c r="O425" s="140"/>
      <c r="P425" s="140"/>
      <c r="S425" s="141"/>
      <c r="T425" s="142"/>
      <c r="U425" s="142"/>
    </row>
    <row r="426" spans="15:21" s="139" customFormat="1" x14ac:dyDescent="0.2">
      <c r="O426" s="140"/>
      <c r="P426" s="140"/>
      <c r="S426" s="141"/>
      <c r="T426" s="142"/>
      <c r="U426" s="142"/>
    </row>
    <row r="427" spans="15:21" s="139" customFormat="1" x14ac:dyDescent="0.2">
      <c r="O427" s="140"/>
      <c r="P427" s="140"/>
      <c r="S427" s="141"/>
      <c r="T427" s="142"/>
      <c r="U427" s="142"/>
    </row>
    <row r="428" spans="15:21" s="139" customFormat="1" x14ac:dyDescent="0.2">
      <c r="O428" s="140"/>
      <c r="P428" s="140"/>
      <c r="S428" s="141"/>
      <c r="T428" s="142"/>
      <c r="U428" s="142"/>
    </row>
    <row r="429" spans="15:21" s="139" customFormat="1" x14ac:dyDescent="0.2">
      <c r="O429" s="140"/>
      <c r="P429" s="140"/>
      <c r="S429" s="141"/>
      <c r="T429" s="142"/>
      <c r="U429" s="142"/>
    </row>
    <row r="430" spans="15:21" s="139" customFormat="1" x14ac:dyDescent="0.2">
      <c r="O430" s="140"/>
      <c r="P430" s="140"/>
      <c r="S430" s="141"/>
      <c r="T430" s="142"/>
      <c r="U430" s="142"/>
    </row>
    <row r="431" spans="15:21" s="139" customFormat="1" x14ac:dyDescent="0.2">
      <c r="O431" s="140"/>
      <c r="P431" s="140"/>
      <c r="S431" s="141"/>
      <c r="T431" s="142"/>
      <c r="U431" s="142"/>
    </row>
    <row r="432" spans="15:21" s="139" customFormat="1" x14ac:dyDescent="0.2">
      <c r="O432" s="140"/>
      <c r="P432" s="140"/>
      <c r="S432" s="141"/>
      <c r="T432" s="142"/>
      <c r="U432" s="142"/>
    </row>
    <row r="433" spans="15:21" s="139" customFormat="1" x14ac:dyDescent="0.2">
      <c r="O433" s="140"/>
      <c r="P433" s="140"/>
      <c r="S433" s="141"/>
      <c r="T433" s="142"/>
      <c r="U433" s="142"/>
    </row>
    <row r="434" spans="15:21" s="139" customFormat="1" x14ac:dyDescent="0.2">
      <c r="O434" s="140"/>
      <c r="P434" s="140"/>
      <c r="S434" s="141"/>
      <c r="T434" s="142"/>
      <c r="U434" s="142"/>
    </row>
    <row r="435" spans="15:21" s="139" customFormat="1" x14ac:dyDescent="0.2">
      <c r="O435" s="140"/>
      <c r="P435" s="140"/>
      <c r="S435" s="141"/>
      <c r="T435" s="142"/>
      <c r="U435" s="142"/>
    </row>
    <row r="436" spans="15:21" s="139" customFormat="1" x14ac:dyDescent="0.2">
      <c r="O436" s="140"/>
      <c r="P436" s="140"/>
      <c r="S436" s="141"/>
      <c r="T436" s="142"/>
      <c r="U436" s="142"/>
    </row>
    <row r="437" spans="15:21" s="139" customFormat="1" x14ac:dyDescent="0.2">
      <c r="O437" s="140"/>
      <c r="P437" s="140"/>
      <c r="S437" s="141"/>
      <c r="T437" s="142"/>
      <c r="U437" s="142"/>
    </row>
    <row r="438" spans="15:21" s="139" customFormat="1" x14ac:dyDescent="0.2">
      <c r="O438" s="140"/>
      <c r="P438" s="140"/>
      <c r="S438" s="141"/>
      <c r="T438" s="142"/>
      <c r="U438" s="142"/>
    </row>
    <row r="439" spans="15:21" s="139" customFormat="1" x14ac:dyDescent="0.2">
      <c r="O439" s="140"/>
      <c r="P439" s="140"/>
      <c r="S439" s="141"/>
      <c r="T439" s="142"/>
      <c r="U439" s="142"/>
    </row>
    <row r="440" spans="15:21" s="139" customFormat="1" x14ac:dyDescent="0.2">
      <c r="O440" s="140"/>
      <c r="P440" s="140"/>
      <c r="S440" s="141"/>
      <c r="T440" s="142"/>
      <c r="U440" s="142"/>
    </row>
    <row r="441" spans="15:21" s="139" customFormat="1" x14ac:dyDescent="0.2">
      <c r="O441" s="140"/>
      <c r="P441" s="140"/>
      <c r="S441" s="141"/>
      <c r="T441" s="142"/>
      <c r="U441" s="142"/>
    </row>
    <row r="442" spans="15:21" s="139" customFormat="1" x14ac:dyDescent="0.2">
      <c r="O442" s="140"/>
      <c r="P442" s="140"/>
      <c r="S442" s="141"/>
      <c r="T442" s="142"/>
      <c r="U442" s="142"/>
    </row>
    <row r="443" spans="15:21" s="139" customFormat="1" x14ac:dyDescent="0.2">
      <c r="O443" s="140"/>
      <c r="P443" s="140"/>
      <c r="S443" s="141"/>
      <c r="T443" s="142"/>
      <c r="U443" s="142"/>
    </row>
    <row r="444" spans="15:21" s="139" customFormat="1" x14ac:dyDescent="0.2">
      <c r="O444" s="140"/>
      <c r="P444" s="140"/>
      <c r="S444" s="141"/>
      <c r="T444" s="142"/>
      <c r="U444" s="142"/>
    </row>
    <row r="445" spans="15:21" s="139" customFormat="1" x14ac:dyDescent="0.2">
      <c r="O445" s="140"/>
      <c r="P445" s="140"/>
      <c r="S445" s="141"/>
      <c r="T445" s="142"/>
      <c r="U445" s="142"/>
    </row>
    <row r="446" spans="15:21" s="139" customFormat="1" x14ac:dyDescent="0.2">
      <c r="O446" s="140"/>
      <c r="P446" s="140"/>
      <c r="S446" s="141"/>
      <c r="T446" s="142"/>
      <c r="U446" s="142"/>
    </row>
    <row r="447" spans="15:21" s="139" customFormat="1" x14ac:dyDescent="0.2">
      <c r="O447" s="140"/>
      <c r="P447" s="140"/>
      <c r="S447" s="141"/>
      <c r="T447" s="142"/>
      <c r="U447" s="142"/>
    </row>
    <row r="448" spans="15:21" s="139" customFormat="1" x14ac:dyDescent="0.2">
      <c r="O448" s="140"/>
      <c r="P448" s="140"/>
      <c r="S448" s="141"/>
      <c r="T448" s="142"/>
      <c r="U448" s="142"/>
    </row>
    <row r="449" spans="15:21" s="139" customFormat="1" x14ac:dyDescent="0.2">
      <c r="O449" s="140"/>
      <c r="P449" s="140"/>
      <c r="S449" s="141"/>
      <c r="T449" s="142"/>
      <c r="U449" s="142"/>
    </row>
    <row r="450" spans="15:21" s="139" customFormat="1" x14ac:dyDescent="0.2">
      <c r="O450" s="140"/>
      <c r="P450" s="140"/>
      <c r="S450" s="141"/>
      <c r="T450" s="142"/>
      <c r="U450" s="142"/>
    </row>
    <row r="451" spans="15:21" s="139" customFormat="1" x14ac:dyDescent="0.2">
      <c r="O451" s="140"/>
      <c r="P451" s="140"/>
      <c r="S451" s="141"/>
      <c r="T451" s="142"/>
      <c r="U451" s="142"/>
    </row>
    <row r="452" spans="15:21" s="139" customFormat="1" x14ac:dyDescent="0.2">
      <c r="O452" s="140"/>
      <c r="P452" s="140"/>
      <c r="S452" s="141"/>
      <c r="T452" s="142"/>
      <c r="U452" s="142"/>
    </row>
    <row r="453" spans="15:21" s="139" customFormat="1" x14ac:dyDescent="0.2">
      <c r="O453" s="140"/>
      <c r="P453" s="140"/>
      <c r="S453" s="141"/>
      <c r="T453" s="142"/>
      <c r="U453" s="142"/>
    </row>
    <row r="454" spans="15:21" s="139" customFormat="1" x14ac:dyDescent="0.2">
      <c r="O454" s="140"/>
      <c r="P454" s="140"/>
      <c r="S454" s="141"/>
      <c r="T454" s="142"/>
      <c r="U454" s="142"/>
    </row>
    <row r="455" spans="15:21" s="139" customFormat="1" x14ac:dyDescent="0.2">
      <c r="O455" s="140"/>
      <c r="P455" s="140"/>
      <c r="S455" s="141"/>
      <c r="T455" s="142"/>
      <c r="U455" s="142"/>
    </row>
    <row r="456" spans="15:21" s="139" customFormat="1" x14ac:dyDescent="0.2">
      <c r="O456" s="140"/>
      <c r="P456" s="140"/>
      <c r="S456" s="141"/>
      <c r="T456" s="142"/>
      <c r="U456" s="142"/>
    </row>
    <row r="457" spans="15:21" s="139" customFormat="1" x14ac:dyDescent="0.2">
      <c r="O457" s="140"/>
      <c r="P457" s="140"/>
      <c r="S457" s="141"/>
      <c r="T457" s="142"/>
      <c r="U457" s="142"/>
    </row>
    <row r="458" spans="15:21" s="139" customFormat="1" x14ac:dyDescent="0.2">
      <c r="O458" s="140"/>
      <c r="P458" s="140"/>
      <c r="S458" s="141"/>
      <c r="T458" s="142"/>
      <c r="U458" s="142"/>
    </row>
    <row r="459" spans="15:21" s="139" customFormat="1" x14ac:dyDescent="0.2">
      <c r="O459" s="140"/>
      <c r="P459" s="140"/>
      <c r="S459" s="141"/>
      <c r="T459" s="142"/>
      <c r="U459" s="142"/>
    </row>
    <row r="460" spans="15:21" s="139" customFormat="1" x14ac:dyDescent="0.2">
      <c r="O460" s="140"/>
      <c r="P460" s="140"/>
      <c r="S460" s="141"/>
      <c r="T460" s="142"/>
      <c r="U460" s="142"/>
    </row>
    <row r="461" spans="15:21" s="139" customFormat="1" x14ac:dyDescent="0.2">
      <c r="O461" s="140"/>
      <c r="P461" s="140"/>
      <c r="S461" s="141"/>
      <c r="T461" s="142"/>
      <c r="U461" s="142"/>
    </row>
    <row r="462" spans="15:21" s="139" customFormat="1" x14ac:dyDescent="0.2">
      <c r="O462" s="140"/>
      <c r="P462" s="140"/>
      <c r="S462" s="141"/>
      <c r="T462" s="142"/>
      <c r="U462" s="142"/>
    </row>
    <row r="463" spans="15:21" s="139" customFormat="1" x14ac:dyDescent="0.2">
      <c r="O463" s="140"/>
      <c r="P463" s="140"/>
      <c r="S463" s="141"/>
      <c r="T463" s="142"/>
      <c r="U463" s="142"/>
    </row>
    <row r="464" spans="15:21" s="139" customFormat="1" x14ac:dyDescent="0.2">
      <c r="O464" s="140"/>
      <c r="P464" s="140"/>
      <c r="S464" s="141"/>
      <c r="T464" s="142"/>
      <c r="U464" s="142"/>
    </row>
    <row r="465" spans="15:21" s="139" customFormat="1" x14ac:dyDescent="0.2">
      <c r="O465" s="140"/>
      <c r="P465" s="140"/>
      <c r="S465" s="141"/>
      <c r="T465" s="142"/>
      <c r="U465" s="142"/>
    </row>
    <row r="466" spans="15:21" s="139" customFormat="1" x14ac:dyDescent="0.2">
      <c r="O466" s="140"/>
      <c r="P466" s="140"/>
      <c r="S466" s="141"/>
      <c r="T466" s="142"/>
      <c r="U466" s="142"/>
    </row>
    <row r="467" spans="15:21" s="139" customFormat="1" x14ac:dyDescent="0.2">
      <c r="O467" s="140"/>
      <c r="P467" s="140"/>
      <c r="S467" s="141"/>
      <c r="T467" s="142"/>
      <c r="U467" s="142"/>
    </row>
    <row r="468" spans="15:21" s="139" customFormat="1" x14ac:dyDescent="0.2">
      <c r="O468" s="140"/>
      <c r="P468" s="140"/>
      <c r="S468" s="141"/>
      <c r="T468" s="142"/>
      <c r="U468" s="142"/>
    </row>
    <row r="469" spans="15:21" s="139" customFormat="1" x14ac:dyDescent="0.2">
      <c r="O469" s="140"/>
      <c r="P469" s="140"/>
      <c r="S469" s="141"/>
      <c r="T469" s="142"/>
      <c r="U469" s="142"/>
    </row>
    <row r="470" spans="15:21" s="139" customFormat="1" x14ac:dyDescent="0.2">
      <c r="O470" s="140"/>
      <c r="P470" s="140"/>
      <c r="S470" s="141"/>
      <c r="T470" s="142"/>
      <c r="U470" s="142"/>
    </row>
    <row r="471" spans="15:21" s="139" customFormat="1" x14ac:dyDescent="0.2">
      <c r="O471" s="140"/>
      <c r="P471" s="140"/>
      <c r="S471" s="141"/>
      <c r="T471" s="142"/>
      <c r="U471" s="142"/>
    </row>
    <row r="472" spans="15:21" s="139" customFormat="1" x14ac:dyDescent="0.2">
      <c r="O472" s="140"/>
      <c r="P472" s="140"/>
      <c r="S472" s="141"/>
      <c r="T472" s="142"/>
      <c r="U472" s="142"/>
    </row>
    <row r="473" spans="15:21" s="139" customFormat="1" x14ac:dyDescent="0.2">
      <c r="O473" s="140"/>
      <c r="P473" s="140"/>
      <c r="S473" s="141"/>
      <c r="T473" s="142"/>
      <c r="U473" s="142"/>
    </row>
    <row r="474" spans="15:21" s="139" customFormat="1" x14ac:dyDescent="0.2">
      <c r="O474" s="140"/>
      <c r="P474" s="140"/>
      <c r="S474" s="141"/>
      <c r="T474" s="142"/>
      <c r="U474" s="142"/>
    </row>
    <row r="475" spans="15:21" s="139" customFormat="1" x14ac:dyDescent="0.2">
      <c r="O475" s="140"/>
      <c r="P475" s="140"/>
      <c r="S475" s="141"/>
      <c r="T475" s="142"/>
      <c r="U475" s="142"/>
    </row>
    <row r="476" spans="15:21" s="139" customFormat="1" x14ac:dyDescent="0.2">
      <c r="O476" s="140"/>
      <c r="P476" s="140"/>
      <c r="S476" s="141"/>
      <c r="T476" s="142"/>
      <c r="U476" s="142"/>
    </row>
    <row r="477" spans="15:21" s="139" customFormat="1" x14ac:dyDescent="0.2">
      <c r="O477" s="140"/>
      <c r="P477" s="140"/>
      <c r="S477" s="141"/>
      <c r="T477" s="142"/>
      <c r="U477" s="142"/>
    </row>
    <row r="478" spans="15:21" s="139" customFormat="1" x14ac:dyDescent="0.2">
      <c r="O478" s="140"/>
      <c r="P478" s="140"/>
      <c r="S478" s="141"/>
      <c r="T478" s="142"/>
      <c r="U478" s="142"/>
    </row>
    <row r="479" spans="15:21" s="139" customFormat="1" x14ac:dyDescent="0.2">
      <c r="O479" s="140"/>
      <c r="P479" s="140"/>
      <c r="S479" s="141"/>
      <c r="T479" s="142"/>
      <c r="U479" s="142"/>
    </row>
    <row r="480" spans="15:21" s="139" customFormat="1" x14ac:dyDescent="0.2">
      <c r="O480" s="140"/>
      <c r="P480" s="140"/>
      <c r="S480" s="141"/>
      <c r="T480" s="142"/>
      <c r="U480" s="142"/>
    </row>
    <row r="481" spans="15:21" s="139" customFormat="1" x14ac:dyDescent="0.2">
      <c r="O481" s="140"/>
      <c r="P481" s="140"/>
      <c r="S481" s="141"/>
      <c r="T481" s="142"/>
      <c r="U481" s="142"/>
    </row>
    <row r="482" spans="15:21" s="139" customFormat="1" x14ac:dyDescent="0.2">
      <c r="O482" s="140"/>
      <c r="P482" s="140"/>
      <c r="S482" s="141"/>
      <c r="T482" s="142"/>
      <c r="U482" s="142"/>
    </row>
    <row r="483" spans="15:21" s="139" customFormat="1" x14ac:dyDescent="0.2">
      <c r="O483" s="140"/>
      <c r="P483" s="140"/>
      <c r="S483" s="141"/>
      <c r="T483" s="142"/>
      <c r="U483" s="142"/>
    </row>
    <row r="484" spans="15:21" s="139" customFormat="1" x14ac:dyDescent="0.2">
      <c r="O484" s="140"/>
      <c r="P484" s="140"/>
      <c r="S484" s="141"/>
      <c r="T484" s="142"/>
      <c r="U484" s="142"/>
    </row>
    <row r="485" spans="15:21" s="139" customFormat="1" x14ac:dyDescent="0.2">
      <c r="O485" s="140"/>
      <c r="P485" s="140"/>
      <c r="S485" s="141"/>
      <c r="T485" s="142"/>
      <c r="U485" s="142"/>
    </row>
    <row r="486" spans="15:21" s="139" customFormat="1" x14ac:dyDescent="0.2">
      <c r="O486" s="140"/>
      <c r="P486" s="140"/>
      <c r="S486" s="141"/>
      <c r="T486" s="142"/>
      <c r="U486" s="142"/>
    </row>
    <row r="487" spans="15:21" s="139" customFormat="1" x14ac:dyDescent="0.2">
      <c r="O487" s="140"/>
      <c r="P487" s="140"/>
      <c r="S487" s="141"/>
      <c r="T487" s="142"/>
      <c r="U487" s="142"/>
    </row>
    <row r="488" spans="15:21" s="139" customFormat="1" x14ac:dyDescent="0.2">
      <c r="O488" s="140"/>
      <c r="P488" s="140"/>
      <c r="S488" s="141"/>
      <c r="T488" s="142"/>
      <c r="U488" s="142"/>
    </row>
    <row r="489" spans="15:21" s="139" customFormat="1" x14ac:dyDescent="0.2">
      <c r="O489" s="140"/>
      <c r="P489" s="140"/>
      <c r="S489" s="141"/>
      <c r="T489" s="142"/>
      <c r="U489" s="142"/>
    </row>
    <row r="490" spans="15:21" s="139" customFormat="1" x14ac:dyDescent="0.2">
      <c r="O490" s="140"/>
      <c r="P490" s="140"/>
      <c r="S490" s="141"/>
      <c r="T490" s="142"/>
      <c r="U490" s="142"/>
    </row>
    <row r="491" spans="15:21" s="139" customFormat="1" x14ac:dyDescent="0.2">
      <c r="O491" s="140"/>
      <c r="P491" s="140"/>
      <c r="S491" s="141"/>
      <c r="T491" s="142"/>
      <c r="U491" s="142"/>
    </row>
    <row r="492" spans="15:21" s="139" customFormat="1" x14ac:dyDescent="0.2">
      <c r="O492" s="140"/>
      <c r="P492" s="140"/>
      <c r="S492" s="141"/>
      <c r="T492" s="142"/>
      <c r="U492" s="142"/>
    </row>
    <row r="493" spans="15:21" s="139" customFormat="1" x14ac:dyDescent="0.2">
      <c r="O493" s="140"/>
      <c r="P493" s="140"/>
      <c r="S493" s="141"/>
      <c r="T493" s="142"/>
      <c r="U493" s="142"/>
    </row>
    <row r="494" spans="15:21" s="139" customFormat="1" x14ac:dyDescent="0.2">
      <c r="O494" s="140"/>
      <c r="P494" s="140"/>
      <c r="S494" s="141"/>
      <c r="T494" s="142"/>
      <c r="U494" s="142"/>
    </row>
    <row r="495" spans="15:21" s="139" customFormat="1" x14ac:dyDescent="0.2">
      <c r="O495" s="140"/>
      <c r="P495" s="140"/>
      <c r="S495" s="141"/>
      <c r="T495" s="142"/>
      <c r="U495" s="142"/>
    </row>
    <row r="496" spans="15:21" s="139" customFormat="1" x14ac:dyDescent="0.2">
      <c r="O496" s="140"/>
      <c r="P496" s="140"/>
      <c r="S496" s="141"/>
      <c r="T496" s="142"/>
      <c r="U496" s="142"/>
    </row>
    <row r="497" spans="15:21" s="139" customFormat="1" x14ac:dyDescent="0.2">
      <c r="O497" s="140"/>
      <c r="P497" s="140"/>
      <c r="S497" s="141"/>
      <c r="T497" s="142"/>
      <c r="U497" s="142"/>
    </row>
    <row r="498" spans="15:21" s="139" customFormat="1" x14ac:dyDescent="0.2">
      <c r="O498" s="140"/>
      <c r="P498" s="140"/>
      <c r="S498" s="141"/>
      <c r="T498" s="142"/>
      <c r="U498" s="142"/>
    </row>
    <row r="499" spans="15:21" s="139" customFormat="1" x14ac:dyDescent="0.2">
      <c r="O499" s="140"/>
      <c r="P499" s="140"/>
      <c r="S499" s="141"/>
      <c r="T499" s="142"/>
      <c r="U499" s="142"/>
    </row>
    <row r="500" spans="15:21" s="139" customFormat="1" x14ac:dyDescent="0.2">
      <c r="O500" s="140"/>
      <c r="P500" s="140"/>
      <c r="S500" s="141"/>
      <c r="T500" s="142"/>
      <c r="U500" s="142"/>
    </row>
    <row r="501" spans="15:21" s="139" customFormat="1" x14ac:dyDescent="0.2">
      <c r="O501" s="140"/>
      <c r="P501" s="140"/>
      <c r="S501" s="141"/>
      <c r="T501" s="142"/>
      <c r="U501" s="142"/>
    </row>
    <row r="502" spans="15:21" s="139" customFormat="1" x14ac:dyDescent="0.2">
      <c r="O502" s="140"/>
      <c r="P502" s="140"/>
      <c r="S502" s="141"/>
      <c r="T502" s="142"/>
      <c r="U502" s="142"/>
    </row>
    <row r="503" spans="15:21" s="139" customFormat="1" x14ac:dyDescent="0.2">
      <c r="O503" s="140"/>
      <c r="P503" s="140"/>
      <c r="S503" s="141"/>
      <c r="T503" s="142"/>
      <c r="U503" s="142"/>
    </row>
    <row r="504" spans="15:21" s="139" customFormat="1" x14ac:dyDescent="0.2">
      <c r="O504" s="140"/>
      <c r="P504" s="140"/>
      <c r="S504" s="141"/>
      <c r="T504" s="142"/>
      <c r="U504" s="142"/>
    </row>
    <row r="505" spans="15:21" s="139" customFormat="1" x14ac:dyDescent="0.2">
      <c r="O505" s="140"/>
      <c r="P505" s="140"/>
      <c r="S505" s="141"/>
      <c r="T505" s="142"/>
      <c r="U505" s="142"/>
    </row>
    <row r="506" spans="15:21" s="139" customFormat="1" x14ac:dyDescent="0.2">
      <c r="O506" s="140"/>
      <c r="P506" s="140"/>
      <c r="S506" s="141"/>
      <c r="T506" s="142"/>
      <c r="U506" s="142"/>
    </row>
    <row r="507" spans="15:21" s="139" customFormat="1" x14ac:dyDescent="0.2">
      <c r="O507" s="140"/>
      <c r="P507" s="140"/>
      <c r="S507" s="141"/>
      <c r="T507" s="142"/>
      <c r="U507" s="142"/>
    </row>
    <row r="508" spans="15:21" s="139" customFormat="1" x14ac:dyDescent="0.2">
      <c r="O508" s="140"/>
      <c r="P508" s="140"/>
      <c r="S508" s="141"/>
      <c r="T508" s="142"/>
      <c r="U508" s="142"/>
    </row>
    <row r="509" spans="15:21" s="139" customFormat="1" x14ac:dyDescent="0.2">
      <c r="O509" s="140"/>
      <c r="P509" s="140"/>
      <c r="S509" s="141"/>
      <c r="T509" s="142"/>
      <c r="U509" s="142"/>
    </row>
    <row r="510" spans="15:21" s="139" customFormat="1" x14ac:dyDescent="0.2">
      <c r="O510" s="140"/>
      <c r="P510" s="140"/>
      <c r="S510" s="141"/>
      <c r="T510" s="142"/>
      <c r="U510" s="142"/>
    </row>
    <row r="511" spans="15:21" s="139" customFormat="1" x14ac:dyDescent="0.2">
      <c r="O511" s="140"/>
      <c r="P511" s="140"/>
      <c r="S511" s="141"/>
      <c r="T511" s="142"/>
      <c r="U511" s="142"/>
    </row>
    <row r="512" spans="15:21" s="139" customFormat="1" x14ac:dyDescent="0.2">
      <c r="O512" s="140"/>
      <c r="P512" s="140"/>
      <c r="S512" s="141"/>
      <c r="T512" s="142"/>
      <c r="U512" s="142"/>
    </row>
    <row r="513" spans="15:21" s="139" customFormat="1" x14ac:dyDescent="0.2">
      <c r="O513" s="140"/>
      <c r="P513" s="140"/>
      <c r="S513" s="141"/>
      <c r="T513" s="142"/>
      <c r="U513" s="142"/>
    </row>
    <row r="514" spans="15:21" s="139" customFormat="1" x14ac:dyDescent="0.2">
      <c r="O514" s="140"/>
      <c r="P514" s="140"/>
      <c r="S514" s="141"/>
      <c r="T514" s="142"/>
      <c r="U514" s="142"/>
    </row>
    <row r="515" spans="15:21" s="139" customFormat="1" x14ac:dyDescent="0.2">
      <c r="O515" s="140"/>
      <c r="P515" s="140"/>
      <c r="S515" s="141"/>
      <c r="T515" s="142"/>
      <c r="U515" s="142"/>
    </row>
    <row r="516" spans="15:21" s="139" customFormat="1" x14ac:dyDescent="0.2">
      <c r="O516" s="140"/>
      <c r="P516" s="140"/>
      <c r="S516" s="141"/>
      <c r="T516" s="142"/>
      <c r="U516" s="142"/>
    </row>
    <row r="517" spans="15:21" s="139" customFormat="1" x14ac:dyDescent="0.2">
      <c r="O517" s="140"/>
      <c r="P517" s="140"/>
      <c r="S517" s="141"/>
      <c r="T517" s="142"/>
      <c r="U517" s="142"/>
    </row>
    <row r="518" spans="15:21" s="139" customFormat="1" x14ac:dyDescent="0.2">
      <c r="O518" s="140"/>
      <c r="P518" s="140"/>
      <c r="S518" s="141"/>
      <c r="T518" s="142"/>
      <c r="U518" s="142"/>
    </row>
    <row r="519" spans="15:21" s="139" customFormat="1" x14ac:dyDescent="0.2">
      <c r="O519" s="140"/>
      <c r="P519" s="140"/>
      <c r="S519" s="141"/>
      <c r="T519" s="142"/>
      <c r="U519" s="142"/>
    </row>
    <row r="520" spans="15:21" s="139" customFormat="1" x14ac:dyDescent="0.2">
      <c r="O520" s="140"/>
      <c r="P520" s="140"/>
      <c r="S520" s="141"/>
      <c r="T520" s="142"/>
      <c r="U520" s="142"/>
    </row>
    <row r="521" spans="15:21" s="139" customFormat="1" x14ac:dyDescent="0.2">
      <c r="O521" s="140"/>
      <c r="P521" s="140"/>
      <c r="S521" s="141"/>
      <c r="T521" s="142"/>
      <c r="U521" s="142"/>
    </row>
    <row r="522" spans="15:21" s="139" customFormat="1" x14ac:dyDescent="0.2">
      <c r="O522" s="140"/>
      <c r="P522" s="140"/>
      <c r="S522" s="141"/>
      <c r="T522" s="142"/>
      <c r="U522" s="142"/>
    </row>
    <row r="523" spans="15:21" s="139" customFormat="1" x14ac:dyDescent="0.2">
      <c r="O523" s="140"/>
      <c r="P523" s="140"/>
      <c r="S523" s="141"/>
      <c r="T523" s="142"/>
      <c r="U523" s="142"/>
    </row>
    <row r="524" spans="15:21" s="139" customFormat="1" x14ac:dyDescent="0.2">
      <c r="O524" s="140"/>
      <c r="P524" s="140"/>
      <c r="S524" s="141"/>
      <c r="T524" s="142"/>
      <c r="U524" s="142"/>
    </row>
    <row r="525" spans="15:21" s="139" customFormat="1" x14ac:dyDescent="0.2">
      <c r="O525" s="140"/>
      <c r="P525" s="140"/>
      <c r="S525" s="141"/>
      <c r="T525" s="142"/>
      <c r="U525" s="142"/>
    </row>
    <row r="526" spans="15:21" s="139" customFormat="1" x14ac:dyDescent="0.2">
      <c r="O526" s="140"/>
      <c r="P526" s="140"/>
      <c r="S526" s="141"/>
      <c r="T526" s="142"/>
      <c r="U526" s="142"/>
    </row>
    <row r="527" spans="15:21" s="139" customFormat="1" x14ac:dyDescent="0.2">
      <c r="O527" s="140"/>
      <c r="P527" s="140"/>
      <c r="S527" s="141"/>
      <c r="T527" s="142"/>
      <c r="U527" s="142"/>
    </row>
    <row r="528" spans="15:21" s="139" customFormat="1" x14ac:dyDescent="0.2">
      <c r="O528" s="140"/>
      <c r="P528" s="140"/>
      <c r="S528" s="141"/>
      <c r="T528" s="142"/>
      <c r="U528" s="142"/>
    </row>
    <row r="529" spans="15:21" s="139" customFormat="1" x14ac:dyDescent="0.2">
      <c r="O529" s="140"/>
      <c r="P529" s="140"/>
      <c r="S529" s="141"/>
      <c r="T529" s="142"/>
      <c r="U529" s="142"/>
    </row>
    <row r="530" spans="15:21" s="139" customFormat="1" x14ac:dyDescent="0.2">
      <c r="O530" s="140"/>
      <c r="P530" s="140"/>
      <c r="S530" s="141"/>
      <c r="T530" s="142"/>
      <c r="U530" s="142"/>
    </row>
    <row r="531" spans="15:21" s="139" customFormat="1" x14ac:dyDescent="0.2">
      <c r="O531" s="140"/>
      <c r="P531" s="140"/>
      <c r="S531" s="141"/>
      <c r="T531" s="142"/>
      <c r="U531" s="142"/>
    </row>
    <row r="532" spans="15:21" s="139" customFormat="1" x14ac:dyDescent="0.2">
      <c r="O532" s="140"/>
      <c r="P532" s="140"/>
      <c r="S532" s="141"/>
      <c r="T532" s="142"/>
      <c r="U532" s="142"/>
    </row>
    <row r="533" spans="15:21" s="139" customFormat="1" x14ac:dyDescent="0.2">
      <c r="O533" s="140"/>
      <c r="P533" s="140"/>
      <c r="S533" s="141"/>
      <c r="T533" s="142"/>
      <c r="U533" s="142"/>
    </row>
    <row r="534" spans="15:21" s="139" customFormat="1" x14ac:dyDescent="0.2">
      <c r="O534" s="140"/>
      <c r="P534" s="140"/>
      <c r="S534" s="141"/>
      <c r="T534" s="142"/>
      <c r="U534" s="142"/>
    </row>
    <row r="535" spans="15:21" s="139" customFormat="1" x14ac:dyDescent="0.2">
      <c r="O535" s="140"/>
      <c r="P535" s="140"/>
      <c r="S535" s="141"/>
      <c r="T535" s="142"/>
      <c r="U535" s="142"/>
    </row>
    <row r="536" spans="15:21" s="139" customFormat="1" x14ac:dyDescent="0.2">
      <c r="O536" s="140"/>
      <c r="P536" s="140"/>
      <c r="S536" s="141"/>
      <c r="T536" s="142"/>
      <c r="U536" s="142"/>
    </row>
    <row r="537" spans="15:21" s="139" customFormat="1" x14ac:dyDescent="0.2">
      <c r="O537" s="140"/>
      <c r="P537" s="140"/>
      <c r="S537" s="141"/>
      <c r="T537" s="142"/>
      <c r="U537" s="142"/>
    </row>
    <row r="538" spans="15:21" s="139" customFormat="1" x14ac:dyDescent="0.2">
      <c r="O538" s="140"/>
      <c r="P538" s="140"/>
      <c r="S538" s="141"/>
      <c r="T538" s="142"/>
      <c r="U538" s="142"/>
    </row>
    <row r="539" spans="15:21" s="139" customFormat="1" x14ac:dyDescent="0.2">
      <c r="O539" s="140"/>
      <c r="P539" s="140"/>
      <c r="S539" s="141"/>
      <c r="T539" s="142"/>
      <c r="U539" s="142"/>
    </row>
  </sheetData>
  <sheetProtection insertRows="0" deleteRows="0" selectLockedCells="1"/>
  <mergeCells count="16">
    <mergeCell ref="C11:E11"/>
    <mergeCell ref="C14:E14"/>
    <mergeCell ref="C12:E12"/>
    <mergeCell ref="C17:F17"/>
    <mergeCell ref="W30:W37"/>
    <mergeCell ref="X30:X37"/>
    <mergeCell ref="Z30:Z37"/>
    <mergeCell ref="AA32:AD35"/>
    <mergeCell ref="K37:N37"/>
    <mergeCell ref="Y30:Y36"/>
    <mergeCell ref="W249:Z249"/>
    <mergeCell ref="D38:J38"/>
    <mergeCell ref="T39:U39"/>
    <mergeCell ref="A40:AD40"/>
    <mergeCell ref="A146:AD146"/>
    <mergeCell ref="A53:AD53"/>
  </mergeCells>
  <conditionalFormatting sqref="D247 D41:D52 D147:D223 D54:D145">
    <cfRule type="expression" dxfId="61" priority="307" stopIfTrue="1">
      <formula>AND($C41=0,$C41&lt;&gt;"")</formula>
    </cfRule>
    <cfRule type="expression" dxfId="60" priority="308" stopIfTrue="1">
      <formula>NOT(AND($C41=0,$C41&lt;&gt;""))</formula>
    </cfRule>
  </conditionalFormatting>
  <conditionalFormatting sqref="E247 E147:E225 E41:E52 E54:E145">
    <cfRule type="cellIs" dxfId="59" priority="305" stopIfTrue="1" operator="equal">
      <formula>1</formula>
    </cfRule>
    <cfRule type="cellIs" dxfId="58" priority="306" stopIfTrue="1" operator="notEqual">
      <formula>1</formula>
    </cfRule>
  </conditionalFormatting>
  <conditionalFormatting sqref="F247 F147:F225 F41:F52 F54:F145">
    <cfRule type="cellIs" dxfId="57" priority="303" stopIfTrue="1" operator="equal">
      <formula>2</formula>
    </cfRule>
    <cfRule type="cellIs" dxfId="56" priority="304" stopIfTrue="1" operator="notEqual">
      <formula>2</formula>
    </cfRule>
  </conditionalFormatting>
  <conditionalFormatting sqref="G247 G147:G225 G41:G52 G54:G145">
    <cfRule type="cellIs" dxfId="55" priority="301" stopIfTrue="1" operator="equal">
      <formula>3</formula>
    </cfRule>
    <cfRule type="cellIs" dxfId="54" priority="302" stopIfTrue="1" operator="notEqual">
      <formula>3</formula>
    </cfRule>
  </conditionalFormatting>
  <conditionalFormatting sqref="H247 H147:H225 H41:H52 H54:H145">
    <cfRule type="cellIs" dxfId="53" priority="299" stopIfTrue="1" operator="equal">
      <formula>4</formula>
    </cfRule>
    <cfRule type="cellIs" dxfId="52" priority="300" stopIfTrue="1" operator="notEqual">
      <formula>4</formula>
    </cfRule>
  </conditionalFormatting>
  <conditionalFormatting sqref="I247 I147:I225 I41:I52 I54:I145">
    <cfRule type="cellIs" dxfId="51" priority="297" stopIfTrue="1" operator="equal">
      <formula>5</formula>
    </cfRule>
    <cfRule type="cellIs" dxfId="50" priority="298" stopIfTrue="1" operator="notEqual">
      <formula>5</formula>
    </cfRule>
  </conditionalFormatting>
  <conditionalFormatting sqref="J247 J147:J225 J41:J52 J54:J145">
    <cfRule type="cellIs" dxfId="49" priority="295" stopIfTrue="1" operator="equal">
      <formula>6</formula>
    </cfRule>
    <cfRule type="cellIs" dxfId="48" priority="296" stopIfTrue="1" operator="notEqual">
      <formula>6</formula>
    </cfRule>
  </conditionalFormatting>
  <conditionalFormatting sqref="W247:Z247 W147:Z225 W54:Z145 W41:Z52">
    <cfRule type="containsText" dxfId="47" priority="288" stopIfTrue="1" operator="containsText" text="N/A">
      <formula>NOT(ISERROR(SEARCH("N/A",W41)))</formula>
    </cfRule>
  </conditionalFormatting>
  <conditionalFormatting sqref="D41:D51">
    <cfRule type="expression" dxfId="46" priority="271" stopIfTrue="1">
      <formula>AND($C41=0,$C41&lt;&gt;"")</formula>
    </cfRule>
    <cfRule type="expression" dxfId="45" priority="272" stopIfTrue="1">
      <formula>NOT(AND($C41=0,$C41&lt;&gt;""))</formula>
    </cfRule>
  </conditionalFormatting>
  <conditionalFormatting sqref="D82">
    <cfRule type="expression" dxfId="44" priority="257" stopIfTrue="1">
      <formula>AND($C82=0,$C82&lt;&gt;"")</formula>
    </cfRule>
    <cfRule type="expression" dxfId="43" priority="258" stopIfTrue="1">
      <formula>NOT(AND($C82=0,$C82&lt;&gt;""))</formula>
    </cfRule>
  </conditionalFormatting>
  <conditionalFormatting sqref="D54">
    <cfRule type="expression" dxfId="42" priority="214" stopIfTrue="1">
      <formula>AND($C54=0,$C54&lt;&gt;"")</formula>
    </cfRule>
    <cfRule type="expression" dxfId="41" priority="215" stopIfTrue="1">
      <formula>NOT(AND($C54=0,$C54&lt;&gt;""))</formula>
    </cfRule>
  </conditionalFormatting>
  <conditionalFormatting sqref="D61">
    <cfRule type="expression" dxfId="40" priority="212" stopIfTrue="1">
      <formula>AND($C61=0,$C61&lt;&gt;"")</formula>
    </cfRule>
    <cfRule type="expression" dxfId="39" priority="213" stopIfTrue="1">
      <formula>NOT(AND($C61=0,$C61&lt;&gt;""))</formula>
    </cfRule>
  </conditionalFormatting>
  <conditionalFormatting sqref="D68">
    <cfRule type="expression" dxfId="38" priority="210" stopIfTrue="1">
      <formula>AND($C68=0,$C68&lt;&gt;"")</formula>
    </cfRule>
    <cfRule type="expression" dxfId="37" priority="211" stopIfTrue="1">
      <formula>NOT(AND($C68=0,$C68&lt;&gt;""))</formula>
    </cfRule>
  </conditionalFormatting>
  <conditionalFormatting sqref="D75">
    <cfRule type="expression" dxfId="36" priority="208" stopIfTrue="1">
      <formula>AND($C75=0,$C75&lt;&gt;"")</formula>
    </cfRule>
    <cfRule type="expression" dxfId="35" priority="209" stopIfTrue="1">
      <formula>NOT(AND($C75=0,$C75&lt;&gt;""))</formula>
    </cfRule>
  </conditionalFormatting>
  <conditionalFormatting sqref="D224">
    <cfRule type="expression" dxfId="34" priority="206" stopIfTrue="1">
      <formula>AND($C224=0,$C224&lt;&gt;"")</formula>
    </cfRule>
    <cfRule type="expression" dxfId="33" priority="207" stopIfTrue="1">
      <formula>NOT(AND($C224=0,$C224&lt;&gt;""))</formula>
    </cfRule>
  </conditionalFormatting>
  <conditionalFormatting sqref="D225">
    <cfRule type="expression" dxfId="32" priority="191" stopIfTrue="1">
      <formula>AND($C225=0,$C225&lt;&gt;"")</formula>
    </cfRule>
    <cfRule type="expression" dxfId="31" priority="192" stopIfTrue="1">
      <formula>NOT(AND($C225=0,$C225&lt;&gt;""))</formula>
    </cfRule>
  </conditionalFormatting>
  <conditionalFormatting sqref="D186">
    <cfRule type="expression" dxfId="30" priority="176" stopIfTrue="1">
      <formula>AND($C186=0,$C186&lt;&gt;"")</formula>
    </cfRule>
    <cfRule type="expression" dxfId="29" priority="177" stopIfTrue="1">
      <formula>NOT(AND($C186=0,$C186&lt;&gt;""))</formula>
    </cfRule>
  </conditionalFormatting>
  <conditionalFormatting sqref="D188">
    <cfRule type="expression" dxfId="28" priority="162" stopIfTrue="1">
      <formula>AND($C188=0,$C188&lt;&gt;"")</formula>
    </cfRule>
    <cfRule type="expression" dxfId="27" priority="163" stopIfTrue="1">
      <formula>NOT(AND($C188=0,$C188&lt;&gt;""))</formula>
    </cfRule>
  </conditionalFormatting>
  <conditionalFormatting sqref="D189:D192">
    <cfRule type="expression" dxfId="26" priority="148" stopIfTrue="1">
      <formula>AND($C189=0,$C189&lt;&gt;"")</formula>
    </cfRule>
    <cfRule type="expression" dxfId="25" priority="149" stopIfTrue="1">
      <formula>NOT(AND($C189=0,$C189&lt;&gt;""))</formula>
    </cfRule>
  </conditionalFormatting>
  <conditionalFormatting sqref="D190:D192">
    <cfRule type="expression" dxfId="24" priority="134" stopIfTrue="1">
      <formula>AND($C190=0,$C190&lt;&gt;"")</formula>
    </cfRule>
    <cfRule type="expression" dxfId="23" priority="135" stopIfTrue="1">
      <formula>NOT(AND($C190=0,$C190&lt;&gt;""))</formula>
    </cfRule>
  </conditionalFormatting>
  <conditionalFormatting sqref="D192">
    <cfRule type="expression" dxfId="22" priority="120" stopIfTrue="1">
      <formula>AND($C192=0,$C192&lt;&gt;"")</formula>
    </cfRule>
    <cfRule type="expression" dxfId="21" priority="121" stopIfTrue="1">
      <formula>NOT(AND($C192=0,$C192&lt;&gt;""))</formula>
    </cfRule>
  </conditionalFormatting>
  <conditionalFormatting sqref="D202">
    <cfRule type="expression" dxfId="20" priority="106" stopIfTrue="1">
      <formula>AND($C202=0,$C202&lt;&gt;"")</formula>
    </cfRule>
    <cfRule type="expression" dxfId="19" priority="107" stopIfTrue="1">
      <formula>NOT(AND($C202=0,$C202&lt;&gt;""))</formula>
    </cfRule>
  </conditionalFormatting>
  <conditionalFormatting sqref="D204">
    <cfRule type="expression" dxfId="18" priority="92" stopIfTrue="1">
      <formula>AND($C204=0,$C204&lt;&gt;"")</formula>
    </cfRule>
    <cfRule type="expression" dxfId="17" priority="93" stopIfTrue="1">
      <formula>NOT(AND($C204=0,$C204&lt;&gt;""))</formula>
    </cfRule>
  </conditionalFormatting>
  <conditionalFormatting sqref="D205:D208">
    <cfRule type="expression" dxfId="16" priority="78" stopIfTrue="1">
      <formula>AND($C205=0,$C205&lt;&gt;"")</formula>
    </cfRule>
    <cfRule type="expression" dxfId="15" priority="79" stopIfTrue="1">
      <formula>NOT(AND($C205=0,$C205&lt;&gt;""))</formula>
    </cfRule>
  </conditionalFormatting>
  <conditionalFormatting sqref="D206:D208">
    <cfRule type="expression" dxfId="14" priority="64" stopIfTrue="1">
      <formula>AND($C206=0,$C206&lt;&gt;"")</formula>
    </cfRule>
    <cfRule type="expression" dxfId="13" priority="65" stopIfTrue="1">
      <formula>NOT(AND($C206=0,$C206&lt;&gt;""))</formula>
    </cfRule>
  </conditionalFormatting>
  <conditionalFormatting sqref="D206:D208">
    <cfRule type="expression" dxfId="12" priority="50" stopIfTrue="1">
      <formula>AND($C206=0,$C206&lt;&gt;"")</formula>
    </cfRule>
    <cfRule type="expression" dxfId="11" priority="51" stopIfTrue="1">
      <formula>NOT(AND($C206=0,$C206&lt;&gt;""))</formula>
    </cfRule>
  </conditionalFormatting>
  <conditionalFormatting sqref="D208">
    <cfRule type="expression" dxfId="10" priority="36" stopIfTrue="1">
      <formula>AND($C208=0,$C208&lt;&gt;"")</formula>
    </cfRule>
    <cfRule type="expression" dxfId="9" priority="37" stopIfTrue="1">
      <formula>NOT(AND($C208=0,$C208&lt;&gt;""))</formula>
    </cfRule>
  </conditionalFormatting>
  <conditionalFormatting sqref="D207">
    <cfRule type="expression" dxfId="8" priority="20" stopIfTrue="1">
      <formula>AND($C207=0,$C207&lt;&gt;"")</formula>
    </cfRule>
    <cfRule type="expression" dxfId="7" priority="21" stopIfTrue="1">
      <formula>NOT(AND($C207=0,$C207&lt;&gt;""))</formula>
    </cfRule>
  </conditionalFormatting>
  <conditionalFormatting sqref="D207">
    <cfRule type="expression" dxfId="6" priority="18" stopIfTrue="1">
      <formula>AND($C207=0,$C207&lt;&gt;"")</formula>
    </cfRule>
    <cfRule type="expression" dxfId="5" priority="19" stopIfTrue="1">
      <formula>NOT(AND($C207=0,$C207&lt;&gt;""))</formula>
    </cfRule>
  </conditionalFormatting>
  <conditionalFormatting sqref="D86:D145">
    <cfRule type="expression" dxfId="4" priority="16" stopIfTrue="1">
      <formula>AND($C86=0,$C86&lt;&gt;"")</formula>
    </cfRule>
    <cfRule type="expression" dxfId="3" priority="17" stopIfTrue="1">
      <formula>NOT(AND($C86=0,$C86&lt;&gt;""))</formula>
    </cfRule>
  </conditionalFormatting>
  <conditionalFormatting sqref="Y117:Y145">
    <cfRule type="containsText" dxfId="2" priority="3" stopIfTrue="1" operator="containsText" text="N/A">
      <formula>NOT(ISERROR(SEARCH("N/A",Y117)))</formula>
    </cfRule>
  </conditionalFormatting>
  <conditionalFormatting sqref="Y104:Y115">
    <cfRule type="containsText" dxfId="1" priority="2" stopIfTrue="1" operator="containsText" text="N/A">
      <formula>NOT(ISERROR(SEARCH("N/A",Y104)))</formula>
    </cfRule>
  </conditionalFormatting>
  <conditionalFormatting sqref="Y86:Y102">
    <cfRule type="containsText" dxfId="0" priority="1" stopIfTrue="1" operator="containsText" text="N/A">
      <formula>NOT(ISERROR(SEARCH("N/A",Y86)))</formula>
    </cfRule>
  </conditionalFormatting>
  <dataValidations count="1">
    <dataValidation type="list" allowBlank="1" showInputMessage="1" showErrorMessage="1" sqref="V247 V147:V225 V41:V52 V54:V145">
      <formula1>SourceList</formula1>
    </dataValidation>
  </dataValidations>
  <pageMargins left="0.43" right="0.25" top="0.76" bottom="0.72" header="0.5" footer="0.5"/>
  <pageSetup paperSize="119" scale="6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E1000699-v1</vt:lpstr>
      <vt:lpstr>'E1000699-v1'!Print_Area</vt:lpstr>
    </vt:vector>
  </TitlesOfParts>
  <Company>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Mindy Jacobson</cp:lastModifiedBy>
  <cp:lastPrinted>2011-11-08T00:42:09Z</cp:lastPrinted>
  <dcterms:created xsi:type="dcterms:W3CDTF">2008-07-29T21:08:22Z</dcterms:created>
  <dcterms:modified xsi:type="dcterms:W3CDTF">2012-10-10T22:35:51Z</dcterms:modified>
</cp:coreProperties>
</file>